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I1" sheetId="1" r:id="rId1"/>
    <sheet name="KI2" sheetId="2" r:id="rId2"/>
  </sheets>
  <definedNames>
    <definedName name="index">'KI2'!$A$25:$E$30</definedName>
    <definedName name="index2">'KI2'!$A$88:$E$93</definedName>
    <definedName name="index3">'KI2'!$A$131:$E$136</definedName>
    <definedName name="label">'KI2'!$J$24:$K$30</definedName>
    <definedName name="label2">'KI2'!$J$87:$K$93</definedName>
    <definedName name="label3">'KI2'!$J$130:$K$136</definedName>
  </definedNames>
  <calcPr fullCalcOnLoad="1"/>
</workbook>
</file>

<file path=xl/sharedStrings.xml><?xml version="1.0" encoding="utf-8"?>
<sst xmlns="http://schemas.openxmlformats.org/spreadsheetml/2006/main" count="153" uniqueCount="52">
  <si>
    <t>Inputs</t>
  </si>
  <si>
    <t>X1</t>
  </si>
  <si>
    <t>X2</t>
  </si>
  <si>
    <t>Desired output</t>
  </si>
  <si>
    <t>Yd</t>
  </si>
  <si>
    <t>Initial weights</t>
  </si>
  <si>
    <t>W1</t>
  </si>
  <si>
    <t>W2</t>
  </si>
  <si>
    <t>Actual output</t>
  </si>
  <si>
    <t>Y</t>
  </si>
  <si>
    <t>Error</t>
  </si>
  <si>
    <t>e</t>
  </si>
  <si>
    <t>Final weights</t>
  </si>
  <si>
    <t>Epoch</t>
  </si>
  <si>
    <t>learning rate:</t>
  </si>
  <si>
    <t>Threshold:</t>
  </si>
  <si>
    <t>integer</t>
  </si>
  <si>
    <t>binary code</t>
  </si>
  <si>
    <t>mutation probability</t>
  </si>
  <si>
    <t>chromosome label</t>
  </si>
  <si>
    <t>chromosome string</t>
  </si>
  <si>
    <t>decoded integer</t>
  </si>
  <si>
    <t>chromosome fitness</t>
  </si>
  <si>
    <t>fitness ratio, %</t>
  </si>
  <si>
    <t>X3</t>
  </si>
  <si>
    <t>X4</t>
  </si>
  <si>
    <t>X5</t>
  </si>
  <si>
    <t>X6</t>
  </si>
  <si>
    <t>Fitness function</t>
  </si>
  <si>
    <t>F (x) = 15x - x^2</t>
  </si>
  <si>
    <t>chromosome population N</t>
  </si>
  <si>
    <t>crossover propability</t>
  </si>
  <si>
    <t>We selecteerden de volgende chromosomen:</t>
  </si>
  <si>
    <t>Dit zetten we uit in het zogenaamde roulettewiel:</t>
  </si>
  <si>
    <t>Uit deze 6 chromosomen volgen 6 nieuwe chromosomen.</t>
  </si>
  <si>
    <t>Eerst stellen we (drie) paartjes samen:</t>
  </si>
  <si>
    <t>paar 1</t>
  </si>
  <si>
    <t>paar 2</t>
  </si>
  <si>
    <t>paar 3</t>
  </si>
  <si>
    <t>fitness ratio, cumulatief</t>
  </si>
  <si>
    <t>Toevoegen crossover operator:</t>
  </si>
  <si>
    <t>Toevoegen mutation probability:</t>
  </si>
  <si>
    <t>Op deze wijze hebben we zes nieuwe chromosomen gevonden. Hiermee kunnen we hetzelfde "trucje" nogeens doen:</t>
  </si>
  <si>
    <t>Parent chromosomes 1</t>
  </si>
  <si>
    <t>Parent chromosomes 2</t>
  </si>
  <si>
    <t>Uit deze 6 chromosomen volgen weer 6 nieuwe chromosomen.</t>
  </si>
  <si>
    <t>Op deze wijze hebben we zes nieuwe chromosomen gevonden. Ook hiermee kunnen we hetzelfde "trucje" nogeens doen:</t>
  </si>
  <si>
    <t>Uit deze 6 chromosomen volgen wederom 6 nieuwe chromosomen.</t>
  </si>
  <si>
    <t xml:space="preserve">Op deze wijze hebben we zes nieuwe chromosomen gevonden. </t>
  </si>
  <si>
    <t>Door de evolutie te continueren, zal de uiteindelijke oplossing verschijnen.</t>
  </si>
  <si>
    <t>De uiteindelijke oplossing zal bestaand uit chromosomen van het type 0111 (7) en van het type 1000 (8).</t>
  </si>
  <si>
    <t>Vgl. Met de top van de parabool van de fitness functie!</t>
  </si>
</sst>
</file>

<file path=xl/styles.xml><?xml version="1.0" encoding="utf-8"?>
<styleSheet xmlns="http://schemas.openxmlformats.org/spreadsheetml/2006/main">
  <numFmts count="3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000"/>
    <numFmt numFmtId="179" formatCode="#,##0.0"/>
    <numFmt numFmtId="180" formatCode="0.0%"/>
    <numFmt numFmtId="181" formatCode="0.0"/>
    <numFmt numFmtId="182" formatCode="0.000"/>
    <numFmt numFmtId="183" formatCode="0.0000"/>
    <numFmt numFmtId="184" formatCode="0.00000"/>
    <numFmt numFmtId="185" formatCode="#,##0.000"/>
    <numFmt numFmtId="186" formatCode="0.000%"/>
  </numFmts>
  <fonts count="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 style="dotted"/>
      <top style="medium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/>
    </xf>
    <xf numFmtId="178" fontId="0" fillId="0" borderId="3" xfId="0" applyNumberFormat="1" applyBorder="1" applyAlignment="1">
      <alignment horizontal="center"/>
    </xf>
    <xf numFmtId="178" fontId="0" fillId="0" borderId="7" xfId="0" applyNumberFormat="1" applyBorder="1" applyAlignment="1">
      <alignment horizontal="center"/>
    </xf>
    <xf numFmtId="178" fontId="0" fillId="0" borderId="8" xfId="0" applyNumberFormat="1" applyBorder="1" applyAlignment="1">
      <alignment horizontal="center"/>
    </xf>
    <xf numFmtId="178" fontId="0" fillId="0" borderId="9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4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180" fontId="0" fillId="0" borderId="0" xfId="17" applyNumberForma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80" fontId="0" fillId="0" borderId="3" xfId="17" applyNumberFormat="1" applyBorder="1" applyAlignment="1">
      <alignment horizontal="center"/>
    </xf>
    <xf numFmtId="180" fontId="0" fillId="0" borderId="10" xfId="17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80" fontId="4" fillId="4" borderId="3" xfId="17" applyNumberFormat="1" applyFont="1" applyFill="1" applyBorder="1" applyAlignment="1">
      <alignment horizontal="center"/>
    </xf>
    <xf numFmtId="0" fontId="5" fillId="0" borderId="32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26" xfId="0" applyFont="1" applyBorder="1" applyAlignment="1">
      <alignment horizontal="center"/>
    </xf>
    <xf numFmtId="0" fontId="1" fillId="3" borderId="3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185" fontId="0" fillId="0" borderId="34" xfId="17" applyNumberFormat="1" applyBorder="1" applyAlignment="1">
      <alignment horizontal="center"/>
    </xf>
    <xf numFmtId="185" fontId="0" fillId="0" borderId="35" xfId="17" applyNumberForma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/>
    </xf>
    <xf numFmtId="0" fontId="8" fillId="0" borderId="0" xfId="0" applyFont="1" applyBorder="1" applyAlignment="1">
      <alignment/>
    </xf>
    <xf numFmtId="184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84" fontId="4" fillId="4" borderId="3" xfId="0" applyNumberFormat="1" applyFont="1" applyFill="1" applyBorder="1" applyAlignment="1">
      <alignment horizontal="center"/>
    </xf>
    <xf numFmtId="184" fontId="4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184" fontId="4" fillId="4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left"/>
    </xf>
    <xf numFmtId="0" fontId="0" fillId="3" borderId="37" xfId="0" applyFill="1" applyBorder="1" applyAlignment="1">
      <alignment horizontal="center"/>
    </xf>
    <xf numFmtId="0" fontId="1" fillId="3" borderId="37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roulettewiel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KI2!$A$25:$A$30</c:f>
              <c:strCache>
                <c:ptCount val="6"/>
                <c:pt idx="0">
                  <c:v>X1</c:v>
                </c:pt>
                <c:pt idx="1">
                  <c:v>X2</c:v>
                </c:pt>
                <c:pt idx="2">
                  <c:v>X3</c:v>
                </c:pt>
                <c:pt idx="3">
                  <c:v>X4</c:v>
                </c:pt>
                <c:pt idx="4">
                  <c:v>X5</c:v>
                </c:pt>
                <c:pt idx="5">
                  <c:v>X6</c:v>
                </c:pt>
              </c:strCache>
            </c:strRef>
          </c:cat>
          <c:val>
            <c:numRef>
              <c:f>KI2!$J$25:$J$30</c:f>
              <c:numCache>
                <c:ptCount val="6"/>
                <c:pt idx="0">
                  <c:v>0.1651376146788991</c:v>
                </c:pt>
                <c:pt idx="1">
                  <c:v>0.3669724770642202</c:v>
                </c:pt>
                <c:pt idx="2">
                  <c:v>0.43119266055045874</c:v>
                </c:pt>
                <c:pt idx="3">
                  <c:v>0.4954128440366973</c:v>
                </c:pt>
                <c:pt idx="4">
                  <c:v>0.7522935779816514</c:v>
                </c:pt>
                <c:pt idx="5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35</xdr:row>
      <xdr:rowOff>66675</xdr:rowOff>
    </xdr:from>
    <xdr:to>
      <xdr:col>9</xdr:col>
      <xdr:colOff>809625</xdr:colOff>
      <xdr:row>51</xdr:row>
      <xdr:rowOff>95250</xdr:rowOff>
    </xdr:to>
    <xdr:graphicFrame>
      <xdr:nvGraphicFramePr>
        <xdr:cNvPr id="1" name="Chart 1"/>
        <xdr:cNvGraphicFramePr/>
      </xdr:nvGraphicFramePr>
      <xdr:xfrm>
        <a:off x="476250" y="5705475"/>
        <a:ext cx="62484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="75" zoomScaleNormal="75" workbookViewId="0" topLeftCell="A2">
      <selection activeCell="J6" sqref="J6"/>
    </sheetView>
  </sheetViews>
  <sheetFormatPr defaultColWidth="9.140625" defaultRowHeight="12.75"/>
  <cols>
    <col min="1" max="10" width="10.7109375" style="0" customWidth="1"/>
    <col min="12" max="12" width="12.7109375" style="0" customWidth="1"/>
    <col min="13" max="13" width="10.7109375" style="0" customWidth="1"/>
  </cols>
  <sheetData>
    <row r="1" spans="1:13" ht="25.5">
      <c r="A1" s="1"/>
      <c r="B1" s="114" t="s">
        <v>0</v>
      </c>
      <c r="C1" s="115"/>
      <c r="D1" s="6" t="s">
        <v>3</v>
      </c>
      <c r="E1" s="114" t="s">
        <v>5</v>
      </c>
      <c r="F1" s="115"/>
      <c r="G1" s="6" t="s">
        <v>8</v>
      </c>
      <c r="H1" s="6" t="s">
        <v>10</v>
      </c>
      <c r="I1" s="115" t="s">
        <v>12</v>
      </c>
      <c r="J1" s="116"/>
      <c r="L1" s="17" t="s">
        <v>15</v>
      </c>
      <c r="M1" s="19">
        <v>0.2</v>
      </c>
    </row>
    <row r="2" spans="1:13" ht="13.5" thickBot="1">
      <c r="A2" s="2" t="s">
        <v>13</v>
      </c>
      <c r="B2" s="5" t="s">
        <v>1</v>
      </c>
      <c r="C2" s="3" t="s">
        <v>2</v>
      </c>
      <c r="D2" s="7" t="s">
        <v>4</v>
      </c>
      <c r="E2" s="3" t="s">
        <v>6</v>
      </c>
      <c r="F2" s="3" t="s">
        <v>7</v>
      </c>
      <c r="G2" s="7" t="s">
        <v>9</v>
      </c>
      <c r="H2" s="7" t="s">
        <v>11</v>
      </c>
      <c r="I2" s="3" t="s">
        <v>6</v>
      </c>
      <c r="J2" s="4" t="s">
        <v>7</v>
      </c>
      <c r="L2" s="18" t="s">
        <v>14</v>
      </c>
      <c r="M2" s="20">
        <v>0.1</v>
      </c>
    </row>
    <row r="3" spans="1:10" ht="12.75">
      <c r="A3" s="21">
        <v>1</v>
      </c>
      <c r="B3" s="22">
        <v>0</v>
      </c>
      <c r="C3" s="23">
        <v>0</v>
      </c>
      <c r="D3" s="24">
        <v>0</v>
      </c>
      <c r="E3" s="40">
        <f ca="1">RAND()-0.5</f>
        <v>0.15695599951340045</v>
      </c>
      <c r="F3" s="40">
        <f ca="1">RAND()-0.5</f>
        <v>-0.4388610498931358</v>
      </c>
      <c r="G3" s="14">
        <f aca="true" t="shared" si="0" ref="G3:G42">IF(E3*B3+F3*C3&gt;=$M$1,1,0)</f>
        <v>0</v>
      </c>
      <c r="H3" s="14">
        <f>D3-G3</f>
        <v>0</v>
      </c>
      <c r="I3" s="8">
        <f aca="true" t="shared" si="1" ref="I3:I42">$E3+$M$2*$B3*H3</f>
        <v>0.15695599951340045</v>
      </c>
      <c r="J3" s="9">
        <f aca="true" t="shared" si="2" ref="J3:J42">$F3+$M$2*$C3*H3</f>
        <v>-0.4388610498931358</v>
      </c>
    </row>
    <row r="4" spans="1:10" ht="12.75">
      <c r="A4" s="21"/>
      <c r="B4" s="22">
        <v>0</v>
      </c>
      <c r="C4" s="23">
        <v>1</v>
      </c>
      <c r="D4" s="24">
        <v>0</v>
      </c>
      <c r="E4" s="8">
        <f aca="true" t="shared" si="3" ref="E4:E42">I3</f>
        <v>0.15695599951340045</v>
      </c>
      <c r="F4" s="8">
        <f aca="true" t="shared" si="4" ref="F4:F42">J3</f>
        <v>-0.4388610498931358</v>
      </c>
      <c r="G4" s="14">
        <f t="shared" si="0"/>
        <v>0</v>
      </c>
      <c r="H4" s="14">
        <f aca="true" t="shared" si="5" ref="H4:H22">D4-G4</f>
        <v>0</v>
      </c>
      <c r="I4" s="8">
        <f t="shared" si="1"/>
        <v>0.15695599951340045</v>
      </c>
      <c r="J4" s="9">
        <f t="shared" si="2"/>
        <v>-0.4388610498931358</v>
      </c>
    </row>
    <row r="5" spans="1:10" ht="12.75">
      <c r="A5" s="21"/>
      <c r="B5" s="22">
        <v>1</v>
      </c>
      <c r="C5" s="23">
        <v>0</v>
      </c>
      <c r="D5" s="24">
        <v>0</v>
      </c>
      <c r="E5" s="8">
        <f t="shared" si="3"/>
        <v>0.15695599951340045</v>
      </c>
      <c r="F5" s="8">
        <f t="shared" si="4"/>
        <v>-0.4388610498931358</v>
      </c>
      <c r="G5" s="14">
        <f t="shared" si="0"/>
        <v>0</v>
      </c>
      <c r="H5" s="14">
        <f t="shared" si="5"/>
        <v>0</v>
      </c>
      <c r="I5" s="8">
        <f t="shared" si="1"/>
        <v>0.15695599951340045</v>
      </c>
      <c r="J5" s="9">
        <f t="shared" si="2"/>
        <v>-0.4388610498931358</v>
      </c>
    </row>
    <row r="6" spans="1:10" ht="12.75">
      <c r="A6" s="21"/>
      <c r="B6" s="22">
        <v>1</v>
      </c>
      <c r="C6" s="23">
        <v>1</v>
      </c>
      <c r="D6" s="24">
        <v>1</v>
      </c>
      <c r="E6" s="8">
        <f t="shared" si="3"/>
        <v>0.15695599951340045</v>
      </c>
      <c r="F6" s="8">
        <f t="shared" si="4"/>
        <v>-0.4388610498931358</v>
      </c>
      <c r="G6" s="14">
        <f t="shared" si="0"/>
        <v>0</v>
      </c>
      <c r="H6" s="14">
        <f t="shared" si="5"/>
        <v>1</v>
      </c>
      <c r="I6" s="8">
        <f t="shared" si="1"/>
        <v>0.2569559995134004</v>
      </c>
      <c r="J6" s="9">
        <f t="shared" si="2"/>
        <v>-0.3388610498931358</v>
      </c>
    </row>
    <row r="7" spans="1:10" ht="12.75">
      <c r="A7" s="25">
        <v>2</v>
      </c>
      <c r="B7" s="26">
        <v>0</v>
      </c>
      <c r="C7" s="27">
        <v>0</v>
      </c>
      <c r="D7" s="28">
        <v>0</v>
      </c>
      <c r="E7" s="10">
        <f t="shared" si="3"/>
        <v>0.2569559995134004</v>
      </c>
      <c r="F7" s="10">
        <f t="shared" si="4"/>
        <v>-0.3388610498931358</v>
      </c>
      <c r="G7" s="15">
        <f t="shared" si="0"/>
        <v>0</v>
      </c>
      <c r="H7" s="15">
        <f t="shared" si="5"/>
        <v>0</v>
      </c>
      <c r="I7" s="10">
        <f t="shared" si="1"/>
        <v>0.2569559995134004</v>
      </c>
      <c r="J7" s="11">
        <f t="shared" si="2"/>
        <v>-0.3388610498931358</v>
      </c>
    </row>
    <row r="8" spans="1:10" ht="12.75">
      <c r="A8" s="21"/>
      <c r="B8" s="22">
        <v>0</v>
      </c>
      <c r="C8" s="23">
        <v>1</v>
      </c>
      <c r="D8" s="24">
        <v>0</v>
      </c>
      <c r="E8" s="8">
        <f t="shared" si="3"/>
        <v>0.2569559995134004</v>
      </c>
      <c r="F8" s="8">
        <f t="shared" si="4"/>
        <v>-0.3388610498931358</v>
      </c>
      <c r="G8" s="14">
        <f t="shared" si="0"/>
        <v>0</v>
      </c>
      <c r="H8" s="14">
        <f t="shared" si="5"/>
        <v>0</v>
      </c>
      <c r="I8" s="8">
        <f t="shared" si="1"/>
        <v>0.2569559995134004</v>
      </c>
      <c r="J8" s="9">
        <f t="shared" si="2"/>
        <v>-0.3388610498931358</v>
      </c>
    </row>
    <row r="9" spans="1:10" ht="12.75">
      <c r="A9" s="21"/>
      <c r="B9" s="22">
        <v>1</v>
      </c>
      <c r="C9" s="23">
        <v>0</v>
      </c>
      <c r="D9" s="24">
        <v>0</v>
      </c>
      <c r="E9" s="8">
        <f t="shared" si="3"/>
        <v>0.2569559995134004</v>
      </c>
      <c r="F9" s="8">
        <f t="shared" si="4"/>
        <v>-0.3388610498931358</v>
      </c>
      <c r="G9" s="14">
        <f t="shared" si="0"/>
        <v>1</v>
      </c>
      <c r="H9" s="14">
        <f t="shared" si="5"/>
        <v>-1</v>
      </c>
      <c r="I9" s="8">
        <f t="shared" si="1"/>
        <v>0.15695599951340042</v>
      </c>
      <c r="J9" s="9">
        <f t="shared" si="2"/>
        <v>-0.3388610498931358</v>
      </c>
    </row>
    <row r="10" spans="1:10" ht="12.75">
      <c r="A10" s="21"/>
      <c r="B10" s="22">
        <v>1</v>
      </c>
      <c r="C10" s="23">
        <v>1</v>
      </c>
      <c r="D10" s="24">
        <v>1</v>
      </c>
      <c r="E10" s="8">
        <f t="shared" si="3"/>
        <v>0.15695599951340042</v>
      </c>
      <c r="F10" s="8">
        <f t="shared" si="4"/>
        <v>-0.3388610498931358</v>
      </c>
      <c r="G10" s="14">
        <f t="shared" si="0"/>
        <v>0</v>
      </c>
      <c r="H10" s="14">
        <f t="shared" si="5"/>
        <v>1</v>
      </c>
      <c r="I10" s="8">
        <f t="shared" si="1"/>
        <v>0.2569559995134004</v>
      </c>
      <c r="J10" s="9">
        <f t="shared" si="2"/>
        <v>-0.2388610498931358</v>
      </c>
    </row>
    <row r="11" spans="1:10" ht="12.75">
      <c r="A11" s="25">
        <v>3</v>
      </c>
      <c r="B11" s="26">
        <v>0</v>
      </c>
      <c r="C11" s="27">
        <v>0</v>
      </c>
      <c r="D11" s="28">
        <v>0</v>
      </c>
      <c r="E11" s="10">
        <f t="shared" si="3"/>
        <v>0.2569559995134004</v>
      </c>
      <c r="F11" s="10">
        <f t="shared" si="4"/>
        <v>-0.2388610498931358</v>
      </c>
      <c r="G11" s="15">
        <f t="shared" si="0"/>
        <v>0</v>
      </c>
      <c r="H11" s="15">
        <f t="shared" si="5"/>
        <v>0</v>
      </c>
      <c r="I11" s="10">
        <f t="shared" si="1"/>
        <v>0.2569559995134004</v>
      </c>
      <c r="J11" s="11">
        <f t="shared" si="2"/>
        <v>-0.2388610498931358</v>
      </c>
    </row>
    <row r="12" spans="1:10" ht="12.75">
      <c r="A12" s="21"/>
      <c r="B12" s="22">
        <v>0</v>
      </c>
      <c r="C12" s="23">
        <v>1</v>
      </c>
      <c r="D12" s="24">
        <v>0</v>
      </c>
      <c r="E12" s="8">
        <f t="shared" si="3"/>
        <v>0.2569559995134004</v>
      </c>
      <c r="F12" s="8">
        <f t="shared" si="4"/>
        <v>-0.2388610498931358</v>
      </c>
      <c r="G12" s="14">
        <f t="shared" si="0"/>
        <v>0</v>
      </c>
      <c r="H12" s="14">
        <f t="shared" si="5"/>
        <v>0</v>
      </c>
      <c r="I12" s="8">
        <f t="shared" si="1"/>
        <v>0.2569559995134004</v>
      </c>
      <c r="J12" s="9">
        <f t="shared" si="2"/>
        <v>-0.2388610498931358</v>
      </c>
    </row>
    <row r="13" spans="1:10" ht="12.75">
      <c r="A13" s="21"/>
      <c r="B13" s="22">
        <v>1</v>
      </c>
      <c r="C13" s="23">
        <v>0</v>
      </c>
      <c r="D13" s="24">
        <v>0</v>
      </c>
      <c r="E13" s="8">
        <f t="shared" si="3"/>
        <v>0.2569559995134004</v>
      </c>
      <c r="F13" s="8">
        <f t="shared" si="4"/>
        <v>-0.2388610498931358</v>
      </c>
      <c r="G13" s="14">
        <f t="shared" si="0"/>
        <v>1</v>
      </c>
      <c r="H13" s="14">
        <f t="shared" si="5"/>
        <v>-1</v>
      </c>
      <c r="I13" s="8">
        <f t="shared" si="1"/>
        <v>0.15695599951340042</v>
      </c>
      <c r="J13" s="9">
        <f t="shared" si="2"/>
        <v>-0.2388610498931358</v>
      </c>
    </row>
    <row r="14" spans="1:10" ht="12.75">
      <c r="A14" s="21"/>
      <c r="B14" s="22">
        <v>1</v>
      </c>
      <c r="C14" s="23">
        <v>1</v>
      </c>
      <c r="D14" s="24">
        <v>1</v>
      </c>
      <c r="E14" s="8">
        <f t="shared" si="3"/>
        <v>0.15695599951340042</v>
      </c>
      <c r="F14" s="8">
        <f t="shared" si="4"/>
        <v>-0.2388610498931358</v>
      </c>
      <c r="G14" s="14">
        <f t="shared" si="0"/>
        <v>0</v>
      </c>
      <c r="H14" s="14">
        <f t="shared" si="5"/>
        <v>1</v>
      </c>
      <c r="I14" s="8">
        <f t="shared" si="1"/>
        <v>0.2569559995134004</v>
      </c>
      <c r="J14" s="9">
        <f t="shared" si="2"/>
        <v>-0.1388610498931358</v>
      </c>
    </row>
    <row r="15" spans="1:10" ht="12.75">
      <c r="A15" s="25">
        <v>4</v>
      </c>
      <c r="B15" s="26">
        <v>0</v>
      </c>
      <c r="C15" s="27">
        <v>0</v>
      </c>
      <c r="D15" s="28">
        <v>0</v>
      </c>
      <c r="E15" s="10">
        <f t="shared" si="3"/>
        <v>0.2569559995134004</v>
      </c>
      <c r="F15" s="10">
        <f t="shared" si="4"/>
        <v>-0.1388610498931358</v>
      </c>
      <c r="G15" s="15">
        <f t="shared" si="0"/>
        <v>0</v>
      </c>
      <c r="H15" s="15">
        <f t="shared" si="5"/>
        <v>0</v>
      </c>
      <c r="I15" s="10">
        <f t="shared" si="1"/>
        <v>0.2569559995134004</v>
      </c>
      <c r="J15" s="11">
        <f t="shared" si="2"/>
        <v>-0.1388610498931358</v>
      </c>
    </row>
    <row r="16" spans="1:10" ht="12.75">
      <c r="A16" s="21"/>
      <c r="B16" s="22">
        <v>0</v>
      </c>
      <c r="C16" s="23">
        <v>1</v>
      </c>
      <c r="D16" s="24">
        <v>0</v>
      </c>
      <c r="E16" s="8">
        <f t="shared" si="3"/>
        <v>0.2569559995134004</v>
      </c>
      <c r="F16" s="8">
        <f t="shared" si="4"/>
        <v>-0.1388610498931358</v>
      </c>
      <c r="G16" s="14">
        <f t="shared" si="0"/>
        <v>0</v>
      </c>
      <c r="H16" s="14">
        <f t="shared" si="5"/>
        <v>0</v>
      </c>
      <c r="I16" s="8">
        <f t="shared" si="1"/>
        <v>0.2569559995134004</v>
      </c>
      <c r="J16" s="9">
        <f t="shared" si="2"/>
        <v>-0.1388610498931358</v>
      </c>
    </row>
    <row r="17" spans="1:10" ht="12.75">
      <c r="A17" s="21"/>
      <c r="B17" s="22">
        <v>1</v>
      </c>
      <c r="C17" s="23">
        <v>0</v>
      </c>
      <c r="D17" s="24">
        <v>0</v>
      </c>
      <c r="E17" s="8">
        <f t="shared" si="3"/>
        <v>0.2569559995134004</v>
      </c>
      <c r="F17" s="8">
        <f t="shared" si="4"/>
        <v>-0.1388610498931358</v>
      </c>
      <c r="G17" s="14">
        <f t="shared" si="0"/>
        <v>1</v>
      </c>
      <c r="H17" s="14">
        <f t="shared" si="5"/>
        <v>-1</v>
      </c>
      <c r="I17" s="8">
        <f t="shared" si="1"/>
        <v>0.15695599951340042</v>
      </c>
      <c r="J17" s="9">
        <f t="shared" si="2"/>
        <v>-0.1388610498931358</v>
      </c>
    </row>
    <row r="18" spans="1:10" ht="12.75">
      <c r="A18" s="21"/>
      <c r="B18" s="22">
        <v>1</v>
      </c>
      <c r="C18" s="23">
        <v>1</v>
      </c>
      <c r="D18" s="24">
        <v>1</v>
      </c>
      <c r="E18" s="8">
        <f t="shared" si="3"/>
        <v>0.15695599951340042</v>
      </c>
      <c r="F18" s="8">
        <f t="shared" si="4"/>
        <v>-0.1388610498931358</v>
      </c>
      <c r="G18" s="14">
        <f t="shared" si="0"/>
        <v>0</v>
      </c>
      <c r="H18" s="14">
        <f t="shared" si="5"/>
        <v>1</v>
      </c>
      <c r="I18" s="8">
        <f t="shared" si="1"/>
        <v>0.2569559995134004</v>
      </c>
      <c r="J18" s="9">
        <f t="shared" si="2"/>
        <v>-0.038861049893135796</v>
      </c>
    </row>
    <row r="19" spans="1:10" ht="12.75">
      <c r="A19" s="25">
        <v>5</v>
      </c>
      <c r="B19" s="26">
        <v>0</v>
      </c>
      <c r="C19" s="27">
        <v>0</v>
      </c>
      <c r="D19" s="28">
        <v>0</v>
      </c>
      <c r="E19" s="10">
        <f t="shared" si="3"/>
        <v>0.2569559995134004</v>
      </c>
      <c r="F19" s="10">
        <f t="shared" si="4"/>
        <v>-0.038861049893135796</v>
      </c>
      <c r="G19" s="15">
        <f t="shared" si="0"/>
        <v>0</v>
      </c>
      <c r="H19" s="15">
        <f t="shared" si="5"/>
        <v>0</v>
      </c>
      <c r="I19" s="10">
        <f t="shared" si="1"/>
        <v>0.2569559995134004</v>
      </c>
      <c r="J19" s="11">
        <f t="shared" si="2"/>
        <v>-0.038861049893135796</v>
      </c>
    </row>
    <row r="20" spans="1:10" ht="12.75">
      <c r="A20" s="21"/>
      <c r="B20" s="22">
        <v>0</v>
      </c>
      <c r="C20" s="23">
        <v>1</v>
      </c>
      <c r="D20" s="24">
        <v>0</v>
      </c>
      <c r="E20" s="8">
        <f t="shared" si="3"/>
        <v>0.2569559995134004</v>
      </c>
      <c r="F20" s="8">
        <f t="shared" si="4"/>
        <v>-0.038861049893135796</v>
      </c>
      <c r="G20" s="14">
        <f t="shared" si="0"/>
        <v>0</v>
      </c>
      <c r="H20" s="14">
        <f t="shared" si="5"/>
        <v>0</v>
      </c>
      <c r="I20" s="8">
        <f t="shared" si="1"/>
        <v>0.2569559995134004</v>
      </c>
      <c r="J20" s="9">
        <f t="shared" si="2"/>
        <v>-0.038861049893135796</v>
      </c>
    </row>
    <row r="21" spans="1:10" ht="12.75">
      <c r="A21" s="21"/>
      <c r="B21" s="22">
        <v>1</v>
      </c>
      <c r="C21" s="23">
        <v>0</v>
      </c>
      <c r="D21" s="24">
        <v>0</v>
      </c>
      <c r="E21" s="8">
        <f t="shared" si="3"/>
        <v>0.2569559995134004</v>
      </c>
      <c r="F21" s="8">
        <f t="shared" si="4"/>
        <v>-0.038861049893135796</v>
      </c>
      <c r="G21" s="14">
        <f t="shared" si="0"/>
        <v>1</v>
      </c>
      <c r="H21" s="14">
        <f t="shared" si="5"/>
        <v>-1</v>
      </c>
      <c r="I21" s="8">
        <f t="shared" si="1"/>
        <v>0.15695599951340042</v>
      </c>
      <c r="J21" s="9">
        <f t="shared" si="2"/>
        <v>-0.038861049893135796</v>
      </c>
    </row>
    <row r="22" spans="1:10" ht="12.75">
      <c r="A22" s="21"/>
      <c r="B22" s="22">
        <v>1</v>
      </c>
      <c r="C22" s="23">
        <v>1</v>
      </c>
      <c r="D22" s="24">
        <v>1</v>
      </c>
      <c r="E22" s="8">
        <f t="shared" si="3"/>
        <v>0.15695599951340042</v>
      </c>
      <c r="F22" s="8">
        <f t="shared" si="4"/>
        <v>-0.038861049893135796</v>
      </c>
      <c r="G22" s="14">
        <f t="shared" si="0"/>
        <v>0</v>
      </c>
      <c r="H22" s="14">
        <f t="shared" si="5"/>
        <v>1</v>
      </c>
      <c r="I22" s="8">
        <f t="shared" si="1"/>
        <v>0.2569559995134004</v>
      </c>
      <c r="J22" s="9">
        <f t="shared" si="2"/>
        <v>0.06113895010686421</v>
      </c>
    </row>
    <row r="23" spans="1:10" ht="12.75">
      <c r="A23" s="25">
        <v>6</v>
      </c>
      <c r="B23" s="26">
        <v>0</v>
      </c>
      <c r="C23" s="27">
        <v>0</v>
      </c>
      <c r="D23" s="28">
        <v>0</v>
      </c>
      <c r="E23" s="10">
        <f t="shared" si="3"/>
        <v>0.2569559995134004</v>
      </c>
      <c r="F23" s="10">
        <f t="shared" si="4"/>
        <v>0.06113895010686421</v>
      </c>
      <c r="G23" s="15">
        <f t="shared" si="0"/>
        <v>0</v>
      </c>
      <c r="H23" s="15">
        <f aca="true" t="shared" si="6" ref="H23:H38">D23-G23</f>
        <v>0</v>
      </c>
      <c r="I23" s="10">
        <f t="shared" si="1"/>
        <v>0.2569559995134004</v>
      </c>
      <c r="J23" s="11">
        <f t="shared" si="2"/>
        <v>0.06113895010686421</v>
      </c>
    </row>
    <row r="24" spans="1:10" ht="12.75">
      <c r="A24" s="21"/>
      <c r="B24" s="22">
        <v>0</v>
      </c>
      <c r="C24" s="23">
        <v>1</v>
      </c>
      <c r="D24" s="24">
        <v>0</v>
      </c>
      <c r="E24" s="8">
        <f t="shared" si="3"/>
        <v>0.2569559995134004</v>
      </c>
      <c r="F24" s="8">
        <f t="shared" si="4"/>
        <v>0.06113895010686421</v>
      </c>
      <c r="G24" s="14">
        <f t="shared" si="0"/>
        <v>0</v>
      </c>
      <c r="H24" s="14">
        <f t="shared" si="6"/>
        <v>0</v>
      </c>
      <c r="I24" s="8">
        <f t="shared" si="1"/>
        <v>0.2569559995134004</v>
      </c>
      <c r="J24" s="9">
        <f t="shared" si="2"/>
        <v>0.06113895010686421</v>
      </c>
    </row>
    <row r="25" spans="1:10" ht="12.75">
      <c r="A25" s="21"/>
      <c r="B25" s="22">
        <v>1</v>
      </c>
      <c r="C25" s="23">
        <v>0</v>
      </c>
      <c r="D25" s="24">
        <v>0</v>
      </c>
      <c r="E25" s="8">
        <f t="shared" si="3"/>
        <v>0.2569559995134004</v>
      </c>
      <c r="F25" s="8">
        <f t="shared" si="4"/>
        <v>0.06113895010686421</v>
      </c>
      <c r="G25" s="14">
        <f t="shared" si="0"/>
        <v>1</v>
      </c>
      <c r="H25" s="14">
        <f t="shared" si="6"/>
        <v>-1</v>
      </c>
      <c r="I25" s="8">
        <f t="shared" si="1"/>
        <v>0.15695599951340042</v>
      </c>
      <c r="J25" s="9">
        <f t="shared" si="2"/>
        <v>0.06113895010686421</v>
      </c>
    </row>
    <row r="26" spans="1:10" ht="12.75">
      <c r="A26" s="21"/>
      <c r="B26" s="22">
        <v>1</v>
      </c>
      <c r="C26" s="23">
        <v>1</v>
      </c>
      <c r="D26" s="24">
        <v>1</v>
      </c>
      <c r="E26" s="8">
        <f t="shared" si="3"/>
        <v>0.15695599951340042</v>
      </c>
      <c r="F26" s="8">
        <f t="shared" si="4"/>
        <v>0.06113895010686421</v>
      </c>
      <c r="G26" s="14">
        <f t="shared" si="0"/>
        <v>1</v>
      </c>
      <c r="H26" s="14">
        <f t="shared" si="6"/>
        <v>0</v>
      </c>
      <c r="I26" s="8">
        <f t="shared" si="1"/>
        <v>0.15695599951340042</v>
      </c>
      <c r="J26" s="9">
        <f t="shared" si="2"/>
        <v>0.06113895010686421</v>
      </c>
    </row>
    <row r="27" spans="1:10" ht="12.75">
      <c r="A27" s="25">
        <v>7</v>
      </c>
      <c r="B27" s="26">
        <v>0</v>
      </c>
      <c r="C27" s="27">
        <v>0</v>
      </c>
      <c r="D27" s="28">
        <v>0</v>
      </c>
      <c r="E27" s="10">
        <f t="shared" si="3"/>
        <v>0.15695599951340042</v>
      </c>
      <c r="F27" s="10">
        <f t="shared" si="4"/>
        <v>0.06113895010686421</v>
      </c>
      <c r="G27" s="15">
        <f t="shared" si="0"/>
        <v>0</v>
      </c>
      <c r="H27" s="15">
        <f t="shared" si="6"/>
        <v>0</v>
      </c>
      <c r="I27" s="10">
        <f t="shared" si="1"/>
        <v>0.15695599951340042</v>
      </c>
      <c r="J27" s="11">
        <f t="shared" si="2"/>
        <v>0.06113895010686421</v>
      </c>
    </row>
    <row r="28" spans="1:10" ht="12.75">
      <c r="A28" s="21"/>
      <c r="B28" s="22">
        <v>0</v>
      </c>
      <c r="C28" s="23">
        <v>1</v>
      </c>
      <c r="D28" s="24">
        <v>0</v>
      </c>
      <c r="E28" s="8">
        <f t="shared" si="3"/>
        <v>0.15695599951340042</v>
      </c>
      <c r="F28" s="8">
        <f t="shared" si="4"/>
        <v>0.06113895010686421</v>
      </c>
      <c r="G28" s="14">
        <f t="shared" si="0"/>
        <v>0</v>
      </c>
      <c r="H28" s="14">
        <f t="shared" si="6"/>
        <v>0</v>
      </c>
      <c r="I28" s="8">
        <f t="shared" si="1"/>
        <v>0.15695599951340042</v>
      </c>
      <c r="J28" s="9">
        <f t="shared" si="2"/>
        <v>0.06113895010686421</v>
      </c>
    </row>
    <row r="29" spans="1:10" ht="12.75">
      <c r="A29" s="21"/>
      <c r="B29" s="22">
        <v>1</v>
      </c>
      <c r="C29" s="23">
        <v>0</v>
      </c>
      <c r="D29" s="24">
        <v>0</v>
      </c>
      <c r="E29" s="8">
        <f t="shared" si="3"/>
        <v>0.15695599951340042</v>
      </c>
      <c r="F29" s="8">
        <f t="shared" si="4"/>
        <v>0.06113895010686421</v>
      </c>
      <c r="G29" s="14">
        <f t="shared" si="0"/>
        <v>0</v>
      </c>
      <c r="H29" s="14">
        <f t="shared" si="6"/>
        <v>0</v>
      </c>
      <c r="I29" s="8">
        <f t="shared" si="1"/>
        <v>0.15695599951340042</v>
      </c>
      <c r="J29" s="9">
        <f t="shared" si="2"/>
        <v>0.06113895010686421</v>
      </c>
    </row>
    <row r="30" spans="1:10" ht="12.75">
      <c r="A30" s="21"/>
      <c r="B30" s="22">
        <v>1</v>
      </c>
      <c r="C30" s="23">
        <v>1</v>
      </c>
      <c r="D30" s="24">
        <v>1</v>
      </c>
      <c r="E30" s="8">
        <f t="shared" si="3"/>
        <v>0.15695599951340042</v>
      </c>
      <c r="F30" s="8">
        <f t="shared" si="4"/>
        <v>0.06113895010686421</v>
      </c>
      <c r="G30" s="14">
        <f t="shared" si="0"/>
        <v>1</v>
      </c>
      <c r="H30" s="14">
        <f t="shared" si="6"/>
        <v>0</v>
      </c>
      <c r="I30" s="8">
        <f t="shared" si="1"/>
        <v>0.15695599951340042</v>
      </c>
      <c r="J30" s="9">
        <f t="shared" si="2"/>
        <v>0.06113895010686421</v>
      </c>
    </row>
    <row r="31" spans="1:10" ht="12.75">
      <c r="A31" s="25">
        <v>8</v>
      </c>
      <c r="B31" s="26">
        <v>0</v>
      </c>
      <c r="C31" s="27">
        <v>0</v>
      </c>
      <c r="D31" s="28">
        <v>0</v>
      </c>
      <c r="E31" s="10">
        <f t="shared" si="3"/>
        <v>0.15695599951340042</v>
      </c>
      <c r="F31" s="10">
        <f t="shared" si="4"/>
        <v>0.06113895010686421</v>
      </c>
      <c r="G31" s="15">
        <f t="shared" si="0"/>
        <v>0</v>
      </c>
      <c r="H31" s="15">
        <f t="shared" si="6"/>
        <v>0</v>
      </c>
      <c r="I31" s="10">
        <f t="shared" si="1"/>
        <v>0.15695599951340042</v>
      </c>
      <c r="J31" s="11">
        <f t="shared" si="2"/>
        <v>0.06113895010686421</v>
      </c>
    </row>
    <row r="32" spans="1:10" ht="12.75">
      <c r="A32" s="21"/>
      <c r="B32" s="22">
        <v>0</v>
      </c>
      <c r="C32" s="23">
        <v>1</v>
      </c>
      <c r="D32" s="24">
        <v>0</v>
      </c>
      <c r="E32" s="8">
        <f t="shared" si="3"/>
        <v>0.15695599951340042</v>
      </c>
      <c r="F32" s="8">
        <f t="shared" si="4"/>
        <v>0.06113895010686421</v>
      </c>
      <c r="G32" s="14">
        <f t="shared" si="0"/>
        <v>0</v>
      </c>
      <c r="H32" s="14">
        <f t="shared" si="6"/>
        <v>0</v>
      </c>
      <c r="I32" s="8">
        <f t="shared" si="1"/>
        <v>0.15695599951340042</v>
      </c>
      <c r="J32" s="9">
        <f t="shared" si="2"/>
        <v>0.06113895010686421</v>
      </c>
    </row>
    <row r="33" spans="1:10" ht="12.75">
      <c r="A33" s="21"/>
      <c r="B33" s="22">
        <v>1</v>
      </c>
      <c r="C33" s="23">
        <v>0</v>
      </c>
      <c r="D33" s="24">
        <v>0</v>
      </c>
      <c r="E33" s="8">
        <f t="shared" si="3"/>
        <v>0.15695599951340042</v>
      </c>
      <c r="F33" s="8">
        <f t="shared" si="4"/>
        <v>0.06113895010686421</v>
      </c>
      <c r="G33" s="14">
        <f t="shared" si="0"/>
        <v>0</v>
      </c>
      <c r="H33" s="14">
        <f t="shared" si="6"/>
        <v>0</v>
      </c>
      <c r="I33" s="8">
        <f t="shared" si="1"/>
        <v>0.15695599951340042</v>
      </c>
      <c r="J33" s="9">
        <f t="shared" si="2"/>
        <v>0.06113895010686421</v>
      </c>
    </row>
    <row r="34" spans="1:10" ht="12.75">
      <c r="A34" s="21"/>
      <c r="B34" s="22">
        <v>1</v>
      </c>
      <c r="C34" s="23">
        <v>1</v>
      </c>
      <c r="D34" s="24">
        <v>1</v>
      </c>
      <c r="E34" s="8">
        <f t="shared" si="3"/>
        <v>0.15695599951340042</v>
      </c>
      <c r="F34" s="8">
        <f t="shared" si="4"/>
        <v>0.06113895010686421</v>
      </c>
      <c r="G34" s="14">
        <f t="shared" si="0"/>
        <v>1</v>
      </c>
      <c r="H34" s="14">
        <f t="shared" si="6"/>
        <v>0</v>
      </c>
      <c r="I34" s="8">
        <f t="shared" si="1"/>
        <v>0.15695599951340042</v>
      </c>
      <c r="J34" s="9">
        <f t="shared" si="2"/>
        <v>0.06113895010686421</v>
      </c>
    </row>
    <row r="35" spans="1:10" ht="12.75">
      <c r="A35" s="25">
        <v>9</v>
      </c>
      <c r="B35" s="26">
        <v>0</v>
      </c>
      <c r="C35" s="27">
        <v>0</v>
      </c>
      <c r="D35" s="28">
        <v>0</v>
      </c>
      <c r="E35" s="10">
        <f t="shared" si="3"/>
        <v>0.15695599951340042</v>
      </c>
      <c r="F35" s="10">
        <f t="shared" si="4"/>
        <v>0.06113895010686421</v>
      </c>
      <c r="G35" s="15">
        <f t="shared" si="0"/>
        <v>0</v>
      </c>
      <c r="H35" s="15">
        <f t="shared" si="6"/>
        <v>0</v>
      </c>
      <c r="I35" s="10">
        <f t="shared" si="1"/>
        <v>0.15695599951340042</v>
      </c>
      <c r="J35" s="11">
        <f t="shared" si="2"/>
        <v>0.06113895010686421</v>
      </c>
    </row>
    <row r="36" spans="1:10" ht="12.75">
      <c r="A36" s="21"/>
      <c r="B36" s="22">
        <v>0</v>
      </c>
      <c r="C36" s="23">
        <v>1</v>
      </c>
      <c r="D36" s="24">
        <v>0</v>
      </c>
      <c r="E36" s="8">
        <f t="shared" si="3"/>
        <v>0.15695599951340042</v>
      </c>
      <c r="F36" s="8">
        <f t="shared" si="4"/>
        <v>0.06113895010686421</v>
      </c>
      <c r="G36" s="14">
        <f t="shared" si="0"/>
        <v>0</v>
      </c>
      <c r="H36" s="14">
        <f t="shared" si="6"/>
        <v>0</v>
      </c>
      <c r="I36" s="8">
        <f t="shared" si="1"/>
        <v>0.15695599951340042</v>
      </c>
      <c r="J36" s="9">
        <f t="shared" si="2"/>
        <v>0.06113895010686421</v>
      </c>
    </row>
    <row r="37" spans="1:10" ht="12.75">
      <c r="A37" s="21"/>
      <c r="B37" s="22">
        <v>1</v>
      </c>
      <c r="C37" s="23">
        <v>0</v>
      </c>
      <c r="D37" s="24">
        <v>0</v>
      </c>
      <c r="E37" s="8">
        <f t="shared" si="3"/>
        <v>0.15695599951340042</v>
      </c>
      <c r="F37" s="8">
        <f t="shared" si="4"/>
        <v>0.06113895010686421</v>
      </c>
      <c r="G37" s="14">
        <f t="shared" si="0"/>
        <v>0</v>
      </c>
      <c r="H37" s="14">
        <f t="shared" si="6"/>
        <v>0</v>
      </c>
      <c r="I37" s="8">
        <f t="shared" si="1"/>
        <v>0.15695599951340042</v>
      </c>
      <c r="J37" s="9">
        <f t="shared" si="2"/>
        <v>0.06113895010686421</v>
      </c>
    </row>
    <row r="38" spans="1:10" ht="12.75">
      <c r="A38" s="33"/>
      <c r="B38" s="34">
        <v>1</v>
      </c>
      <c r="C38" s="35">
        <v>1</v>
      </c>
      <c r="D38" s="36">
        <v>1</v>
      </c>
      <c r="E38" s="37">
        <f t="shared" si="3"/>
        <v>0.15695599951340042</v>
      </c>
      <c r="F38" s="37">
        <f t="shared" si="4"/>
        <v>0.06113895010686421</v>
      </c>
      <c r="G38" s="38">
        <f t="shared" si="0"/>
        <v>1</v>
      </c>
      <c r="H38" s="38">
        <f t="shared" si="6"/>
        <v>0</v>
      </c>
      <c r="I38" s="37">
        <f t="shared" si="1"/>
        <v>0.15695599951340042</v>
      </c>
      <c r="J38" s="39">
        <f t="shared" si="2"/>
        <v>0.06113895010686421</v>
      </c>
    </row>
    <row r="39" spans="1:10" ht="12.75">
      <c r="A39" s="21">
        <v>10</v>
      </c>
      <c r="B39" s="22">
        <v>0</v>
      </c>
      <c r="C39" s="23">
        <v>0</v>
      </c>
      <c r="D39" s="24">
        <v>0</v>
      </c>
      <c r="E39" s="8">
        <f t="shared" si="3"/>
        <v>0.15695599951340042</v>
      </c>
      <c r="F39" s="8">
        <f t="shared" si="4"/>
        <v>0.06113895010686421</v>
      </c>
      <c r="G39" s="14">
        <f t="shared" si="0"/>
        <v>0</v>
      </c>
      <c r="H39" s="14">
        <f>D39-G39</f>
        <v>0</v>
      </c>
      <c r="I39" s="8">
        <f t="shared" si="1"/>
        <v>0.15695599951340042</v>
      </c>
      <c r="J39" s="9">
        <f t="shared" si="2"/>
        <v>0.06113895010686421</v>
      </c>
    </row>
    <row r="40" spans="1:10" ht="12.75">
      <c r="A40" s="21"/>
      <c r="B40" s="22">
        <v>0</v>
      </c>
      <c r="C40" s="23">
        <v>1</v>
      </c>
      <c r="D40" s="24">
        <v>0</v>
      </c>
      <c r="E40" s="8">
        <f t="shared" si="3"/>
        <v>0.15695599951340042</v>
      </c>
      <c r="F40" s="8">
        <f t="shared" si="4"/>
        <v>0.06113895010686421</v>
      </c>
      <c r="G40" s="14">
        <f t="shared" si="0"/>
        <v>0</v>
      </c>
      <c r="H40" s="14">
        <f>D40-G40</f>
        <v>0</v>
      </c>
      <c r="I40" s="8">
        <f t="shared" si="1"/>
        <v>0.15695599951340042</v>
      </c>
      <c r="J40" s="9">
        <f t="shared" si="2"/>
        <v>0.06113895010686421</v>
      </c>
    </row>
    <row r="41" spans="1:10" ht="12.75">
      <c r="A41" s="21"/>
      <c r="B41" s="22">
        <v>1</v>
      </c>
      <c r="C41" s="23">
        <v>0</v>
      </c>
      <c r="D41" s="24">
        <v>0</v>
      </c>
      <c r="E41" s="8">
        <f t="shared" si="3"/>
        <v>0.15695599951340042</v>
      </c>
      <c r="F41" s="8">
        <f t="shared" si="4"/>
        <v>0.06113895010686421</v>
      </c>
      <c r="G41" s="14">
        <f t="shared" si="0"/>
        <v>0</v>
      </c>
      <c r="H41" s="14">
        <f>D41-G41</f>
        <v>0</v>
      </c>
      <c r="I41" s="8">
        <f t="shared" si="1"/>
        <v>0.15695599951340042</v>
      </c>
      <c r="J41" s="9">
        <f t="shared" si="2"/>
        <v>0.06113895010686421</v>
      </c>
    </row>
    <row r="42" spans="1:10" ht="13.5" thickBot="1">
      <c r="A42" s="29"/>
      <c r="B42" s="30">
        <v>1</v>
      </c>
      <c r="C42" s="31">
        <v>1</v>
      </c>
      <c r="D42" s="32">
        <v>1</v>
      </c>
      <c r="E42" s="12">
        <f t="shared" si="3"/>
        <v>0.15695599951340042</v>
      </c>
      <c r="F42" s="12">
        <f t="shared" si="4"/>
        <v>0.06113895010686421</v>
      </c>
      <c r="G42" s="16">
        <f t="shared" si="0"/>
        <v>1</v>
      </c>
      <c r="H42" s="16">
        <f>D42-G42</f>
        <v>0</v>
      </c>
      <c r="I42" s="12">
        <f t="shared" si="1"/>
        <v>0.15695599951340042</v>
      </c>
      <c r="J42" s="13">
        <f t="shared" si="2"/>
        <v>0.06113895010686421</v>
      </c>
    </row>
  </sheetData>
  <mergeCells count="3">
    <mergeCell ref="B1:C1"/>
    <mergeCell ref="I1:J1"/>
    <mergeCell ref="E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4"/>
  <sheetViews>
    <sheetView showGridLines="0" workbookViewId="0" topLeftCell="A169">
      <selection activeCell="A169" sqref="A169"/>
    </sheetView>
  </sheetViews>
  <sheetFormatPr defaultColWidth="9.140625" defaultRowHeight="12.75"/>
  <cols>
    <col min="1" max="1" width="13.140625" style="44" customWidth="1"/>
    <col min="2" max="2" width="2.8515625" style="41" customWidth="1"/>
    <col min="3" max="3" width="13.421875" style="41" customWidth="1"/>
    <col min="4" max="4" width="2.8515625" style="41" customWidth="1"/>
    <col min="5" max="5" width="14.140625" style="41" customWidth="1"/>
    <col min="6" max="6" width="10.7109375" style="0" customWidth="1"/>
    <col min="7" max="7" width="13.8515625" style="0" customWidth="1"/>
    <col min="8" max="8" width="12.28125" style="0" customWidth="1"/>
    <col min="9" max="9" width="5.421875" style="0" customWidth="1"/>
    <col min="10" max="10" width="15.7109375" style="0" customWidth="1"/>
    <col min="11" max="13" width="10.7109375" style="0" customWidth="1"/>
  </cols>
  <sheetData>
    <row r="2" ht="13.5" thickBot="1">
      <c r="A2" s="41"/>
    </row>
    <row r="3" spans="1:11" s="42" customFormat="1" ht="12.75">
      <c r="A3" s="55" t="s">
        <v>16</v>
      </c>
      <c r="B3" s="121" t="s">
        <v>17</v>
      </c>
      <c r="C3" s="121"/>
      <c r="D3" s="121"/>
      <c r="E3" s="122"/>
      <c r="G3" s="124" t="s">
        <v>28</v>
      </c>
      <c r="H3" s="125"/>
      <c r="I3" s="74"/>
      <c r="J3" s="75" t="s">
        <v>29</v>
      </c>
      <c r="K3" s="76"/>
    </row>
    <row r="4" spans="1:11" s="43" customFormat="1" ht="12.75">
      <c r="A4" s="53">
        <v>0</v>
      </c>
      <c r="B4" s="47">
        <v>0</v>
      </c>
      <c r="C4" s="47">
        <v>0</v>
      </c>
      <c r="D4" s="47">
        <v>0</v>
      </c>
      <c r="E4" s="49">
        <v>0</v>
      </c>
      <c r="G4" s="77"/>
      <c r="H4" s="82"/>
      <c r="I4" s="78"/>
      <c r="J4" s="47"/>
      <c r="K4" s="79"/>
    </row>
    <row r="5" spans="1:11" ht="12.75">
      <c r="A5" s="53">
        <v>1</v>
      </c>
      <c r="B5" s="48">
        <v>0</v>
      </c>
      <c r="C5" s="48">
        <v>0</v>
      </c>
      <c r="D5" s="48">
        <v>0</v>
      </c>
      <c r="E5" s="50">
        <v>1</v>
      </c>
      <c r="G5" s="119" t="s">
        <v>30</v>
      </c>
      <c r="H5" s="120"/>
      <c r="I5" s="56"/>
      <c r="J5" s="47">
        <v>6</v>
      </c>
      <c r="K5" s="80"/>
    </row>
    <row r="6" spans="1:11" ht="12.75">
      <c r="A6" s="53">
        <v>2</v>
      </c>
      <c r="B6" s="48">
        <v>0</v>
      </c>
      <c r="C6" s="48">
        <v>0</v>
      </c>
      <c r="D6" s="48">
        <v>1</v>
      </c>
      <c r="E6" s="50">
        <v>0</v>
      </c>
      <c r="G6" s="126" t="s">
        <v>31</v>
      </c>
      <c r="H6" s="127"/>
      <c r="I6" s="56"/>
      <c r="J6" s="48">
        <v>0.75</v>
      </c>
      <c r="K6" s="80"/>
    </row>
    <row r="7" spans="1:11" ht="13.5" thickBot="1">
      <c r="A7" s="53">
        <v>3</v>
      </c>
      <c r="B7" s="48">
        <v>0</v>
      </c>
      <c r="C7" s="48">
        <v>0</v>
      </c>
      <c r="D7" s="48">
        <v>1</v>
      </c>
      <c r="E7" s="50">
        <v>1</v>
      </c>
      <c r="G7" s="128" t="s">
        <v>18</v>
      </c>
      <c r="H7" s="129"/>
      <c r="I7" s="57"/>
      <c r="J7" s="112">
        <v>0.05</v>
      </c>
      <c r="K7" s="81"/>
    </row>
    <row r="8" spans="1:5" ht="12.75">
      <c r="A8" s="53">
        <v>4</v>
      </c>
      <c r="B8" s="48">
        <v>0</v>
      </c>
      <c r="C8" s="48">
        <v>1</v>
      </c>
      <c r="D8" s="48">
        <v>0</v>
      </c>
      <c r="E8" s="50">
        <v>0</v>
      </c>
    </row>
    <row r="9" spans="1:5" ht="12.75">
      <c r="A9" s="53">
        <v>5</v>
      </c>
      <c r="B9" s="48">
        <v>0</v>
      </c>
      <c r="C9" s="48">
        <v>1</v>
      </c>
      <c r="D9" s="48">
        <v>0</v>
      </c>
      <c r="E9" s="50">
        <v>1</v>
      </c>
    </row>
    <row r="10" spans="1:5" ht="12.75">
      <c r="A10" s="53">
        <v>6</v>
      </c>
      <c r="B10" s="48">
        <v>0</v>
      </c>
      <c r="C10" s="48">
        <v>1</v>
      </c>
      <c r="D10" s="48">
        <v>1</v>
      </c>
      <c r="E10" s="50">
        <v>0</v>
      </c>
    </row>
    <row r="11" spans="1:10" ht="12.75">
      <c r="A11" s="53">
        <v>7</v>
      </c>
      <c r="B11" s="48">
        <v>0</v>
      </c>
      <c r="C11" s="48">
        <v>1</v>
      </c>
      <c r="D11" s="48">
        <v>1</v>
      </c>
      <c r="E11" s="50">
        <v>1</v>
      </c>
      <c r="J11" s="111"/>
    </row>
    <row r="12" spans="1:5" ht="12.75">
      <c r="A12" s="53">
        <v>8</v>
      </c>
      <c r="B12" s="48">
        <v>1</v>
      </c>
      <c r="C12" s="48">
        <v>0</v>
      </c>
      <c r="D12" s="48">
        <v>0</v>
      </c>
      <c r="E12" s="50">
        <v>0</v>
      </c>
    </row>
    <row r="13" spans="1:5" ht="12.75">
      <c r="A13" s="53">
        <v>9</v>
      </c>
      <c r="B13" s="48">
        <v>1</v>
      </c>
      <c r="C13" s="48">
        <v>0</v>
      </c>
      <c r="D13" s="48">
        <v>0</v>
      </c>
      <c r="E13" s="50">
        <v>1</v>
      </c>
    </row>
    <row r="14" spans="1:5" ht="12.75">
      <c r="A14" s="53">
        <v>10</v>
      </c>
      <c r="B14" s="48">
        <v>1</v>
      </c>
      <c r="C14" s="48">
        <v>0</v>
      </c>
      <c r="D14" s="48">
        <v>1</v>
      </c>
      <c r="E14" s="50">
        <v>0</v>
      </c>
    </row>
    <row r="15" spans="1:5" ht="12.75">
      <c r="A15" s="53">
        <v>11</v>
      </c>
      <c r="B15" s="48">
        <v>1</v>
      </c>
      <c r="C15" s="48">
        <v>0</v>
      </c>
      <c r="D15" s="48">
        <v>1</v>
      </c>
      <c r="E15" s="50">
        <v>1</v>
      </c>
    </row>
    <row r="16" spans="1:5" ht="12.75">
      <c r="A16" s="53">
        <v>12</v>
      </c>
      <c r="B16" s="48">
        <v>1</v>
      </c>
      <c r="C16" s="48">
        <v>1</v>
      </c>
      <c r="D16" s="48">
        <v>0</v>
      </c>
      <c r="E16" s="50">
        <v>0</v>
      </c>
    </row>
    <row r="17" spans="1:5" ht="12.75">
      <c r="A17" s="53">
        <v>13</v>
      </c>
      <c r="B17" s="48">
        <v>1</v>
      </c>
      <c r="C17" s="48">
        <v>1</v>
      </c>
      <c r="D17" s="48">
        <v>0</v>
      </c>
      <c r="E17" s="50">
        <v>1</v>
      </c>
    </row>
    <row r="18" spans="1:5" ht="12.75">
      <c r="A18" s="53">
        <v>14</v>
      </c>
      <c r="B18" s="48">
        <v>1</v>
      </c>
      <c r="C18" s="48">
        <v>1</v>
      </c>
      <c r="D18" s="48">
        <v>1</v>
      </c>
      <c r="E18" s="50">
        <v>0</v>
      </c>
    </row>
    <row r="19" spans="1:5" ht="13.5" thickBot="1">
      <c r="A19" s="54">
        <v>15</v>
      </c>
      <c r="B19" s="51">
        <v>1</v>
      </c>
      <c r="C19" s="51">
        <v>1</v>
      </c>
      <c r="D19" s="51">
        <v>1</v>
      </c>
      <c r="E19" s="52">
        <v>1</v>
      </c>
    </row>
    <row r="20" ht="12.75">
      <c r="A20" s="41"/>
    </row>
    <row r="21" ht="12.75">
      <c r="A21" s="44" t="s">
        <v>32</v>
      </c>
    </row>
    <row r="22" spans="1:11" ht="15.75" customHeight="1" thickBot="1">
      <c r="A22" s="41"/>
      <c r="K22" s="56"/>
    </row>
    <row r="23" spans="1:11" s="45" customFormat="1" ht="30" customHeight="1">
      <c r="A23" s="67" t="s">
        <v>19</v>
      </c>
      <c r="B23" s="123" t="s">
        <v>20</v>
      </c>
      <c r="C23" s="123"/>
      <c r="D23" s="123"/>
      <c r="E23" s="123"/>
      <c r="F23" s="68" t="s">
        <v>21</v>
      </c>
      <c r="G23" s="68" t="s">
        <v>22</v>
      </c>
      <c r="H23" s="69" t="s">
        <v>23</v>
      </c>
      <c r="J23" s="83" t="s">
        <v>39</v>
      </c>
      <c r="K23" s="93"/>
    </row>
    <row r="24" spans="1:11" s="45" customFormat="1" ht="30" customHeight="1" hidden="1">
      <c r="A24" s="84"/>
      <c r="B24" s="85"/>
      <c r="C24" s="86"/>
      <c r="D24" s="86"/>
      <c r="E24" s="87"/>
      <c r="F24" s="88"/>
      <c r="G24" s="88"/>
      <c r="H24" s="89"/>
      <c r="J24" s="90">
        <v>0</v>
      </c>
      <c r="K24" s="94" t="s">
        <v>1</v>
      </c>
    </row>
    <row r="25" spans="1:11" ht="12.75">
      <c r="A25" s="70" t="s">
        <v>1</v>
      </c>
      <c r="B25" s="62">
        <v>1</v>
      </c>
      <c r="C25" s="66">
        <v>1</v>
      </c>
      <c r="D25" s="66">
        <v>0</v>
      </c>
      <c r="E25" s="64">
        <v>0</v>
      </c>
      <c r="F25" s="60">
        <f aca="true" t="shared" si="0" ref="F25:F30">8*B25+4*C25+2*D25+1*E25</f>
        <v>12</v>
      </c>
      <c r="G25" s="72">
        <f aca="true" t="shared" si="1" ref="G25:G30">F25*15-F25^2</f>
        <v>36</v>
      </c>
      <c r="H25" s="73">
        <f aca="true" t="shared" si="2" ref="H25:H30">G25/$G$31</f>
        <v>0.1651376146788991</v>
      </c>
      <c r="J25" s="91">
        <f>H25</f>
        <v>0.1651376146788991</v>
      </c>
      <c r="K25" s="94" t="s">
        <v>2</v>
      </c>
    </row>
    <row r="26" spans="1:11" ht="12.75">
      <c r="A26" s="70" t="s">
        <v>2</v>
      </c>
      <c r="B26" s="62">
        <v>0</v>
      </c>
      <c r="C26" s="48">
        <v>1</v>
      </c>
      <c r="D26" s="48">
        <v>0</v>
      </c>
      <c r="E26" s="64">
        <v>0</v>
      </c>
      <c r="F26" s="60">
        <f t="shared" si="0"/>
        <v>4</v>
      </c>
      <c r="G26" s="60">
        <f t="shared" si="1"/>
        <v>44</v>
      </c>
      <c r="H26" s="58">
        <f t="shared" si="2"/>
        <v>0.2018348623853211</v>
      </c>
      <c r="J26" s="91">
        <f>H26+J25</f>
        <v>0.3669724770642202</v>
      </c>
      <c r="K26" s="94" t="s">
        <v>24</v>
      </c>
    </row>
    <row r="27" spans="1:11" ht="12.75">
      <c r="A27" s="70" t="s">
        <v>24</v>
      </c>
      <c r="B27" s="62">
        <v>0</v>
      </c>
      <c r="C27" s="48">
        <v>0</v>
      </c>
      <c r="D27" s="48">
        <v>0</v>
      </c>
      <c r="E27" s="64">
        <v>1</v>
      </c>
      <c r="F27" s="60">
        <f t="shared" si="0"/>
        <v>1</v>
      </c>
      <c r="G27" s="60">
        <f t="shared" si="1"/>
        <v>14</v>
      </c>
      <c r="H27" s="58">
        <f t="shared" si="2"/>
        <v>0.06422018348623854</v>
      </c>
      <c r="J27" s="91">
        <f>H27+J26</f>
        <v>0.43119266055045874</v>
      </c>
      <c r="K27" s="94" t="s">
        <v>25</v>
      </c>
    </row>
    <row r="28" spans="1:11" ht="12.75">
      <c r="A28" s="70" t="s">
        <v>25</v>
      </c>
      <c r="B28" s="62">
        <v>1</v>
      </c>
      <c r="C28" s="48">
        <v>1</v>
      </c>
      <c r="D28" s="48">
        <v>1</v>
      </c>
      <c r="E28" s="64">
        <v>0</v>
      </c>
      <c r="F28" s="60">
        <f t="shared" si="0"/>
        <v>14</v>
      </c>
      <c r="G28" s="60">
        <f t="shared" si="1"/>
        <v>14</v>
      </c>
      <c r="H28" s="58">
        <f t="shared" si="2"/>
        <v>0.06422018348623854</v>
      </c>
      <c r="J28" s="91">
        <f>H28+J27</f>
        <v>0.4954128440366973</v>
      </c>
      <c r="K28" s="94" t="s">
        <v>26</v>
      </c>
    </row>
    <row r="29" spans="1:11" ht="12.75">
      <c r="A29" s="70" t="s">
        <v>26</v>
      </c>
      <c r="B29" s="62">
        <v>0</v>
      </c>
      <c r="C29" s="48">
        <v>1</v>
      </c>
      <c r="D29" s="48">
        <v>1</v>
      </c>
      <c r="E29" s="64">
        <v>1</v>
      </c>
      <c r="F29" s="60">
        <f t="shared" si="0"/>
        <v>7</v>
      </c>
      <c r="G29" s="60">
        <f t="shared" si="1"/>
        <v>56</v>
      </c>
      <c r="H29" s="58">
        <f t="shared" si="2"/>
        <v>0.25688073394495414</v>
      </c>
      <c r="J29" s="91">
        <f>H29+J28</f>
        <v>0.7522935779816514</v>
      </c>
      <c r="K29" s="94" t="s">
        <v>27</v>
      </c>
    </row>
    <row r="30" spans="1:11" ht="13.5" thickBot="1">
      <c r="A30" s="71" t="s">
        <v>27</v>
      </c>
      <c r="B30" s="63">
        <v>1</v>
      </c>
      <c r="C30" s="51">
        <v>0</v>
      </c>
      <c r="D30" s="51">
        <v>0</v>
      </c>
      <c r="E30" s="65">
        <v>1</v>
      </c>
      <c r="F30" s="61">
        <f t="shared" si="0"/>
        <v>9</v>
      </c>
      <c r="G30" s="61">
        <f t="shared" si="1"/>
        <v>54</v>
      </c>
      <c r="H30" s="59">
        <f t="shared" si="2"/>
        <v>0.24770642201834864</v>
      </c>
      <c r="J30" s="92">
        <f>H30+J29</f>
        <v>1</v>
      </c>
      <c r="K30" s="97"/>
    </row>
    <row r="31" spans="1:11" ht="12.75" hidden="1">
      <c r="A31" s="41"/>
      <c r="G31">
        <f>SUM(G25:G30)</f>
        <v>218</v>
      </c>
      <c r="I31" s="46"/>
      <c r="K31" s="56"/>
    </row>
    <row r="32" spans="1:11" ht="12.75">
      <c r="A32" s="41"/>
      <c r="K32" s="56"/>
    </row>
    <row r="33" spans="1:11" ht="12.75">
      <c r="A33" s="44" t="s">
        <v>33</v>
      </c>
      <c r="K33" s="56"/>
    </row>
    <row r="34" ht="12.75">
      <c r="A34" s="41"/>
    </row>
    <row r="35" ht="12.75">
      <c r="A35" s="41"/>
    </row>
    <row r="36" ht="12.75">
      <c r="A36" s="41"/>
    </row>
    <row r="37" spans="1:2" ht="12.75">
      <c r="A37" s="42"/>
      <c r="B37" s="43"/>
    </row>
    <row r="38" spans="1:2" ht="12.75">
      <c r="A38" s="42"/>
      <c r="B38" s="43"/>
    </row>
    <row r="39" spans="1:2" ht="12.75">
      <c r="A39" s="42"/>
      <c r="B39"/>
    </row>
    <row r="40" spans="1:2" ht="12.75">
      <c r="A40" s="42"/>
      <c r="B40"/>
    </row>
    <row r="41" ht="12.75">
      <c r="A41" s="41"/>
    </row>
    <row r="42" ht="12.75">
      <c r="A42" s="41"/>
    </row>
    <row r="43" ht="12.75">
      <c r="A43" s="41"/>
    </row>
    <row r="44" ht="12.75">
      <c r="A44" s="41"/>
    </row>
    <row r="45" ht="12.75">
      <c r="A45" s="41"/>
    </row>
    <row r="46" ht="12.75">
      <c r="A46" s="41"/>
    </row>
    <row r="47" ht="12.75">
      <c r="A47" s="41"/>
    </row>
    <row r="48" ht="12.75">
      <c r="A48" s="41"/>
    </row>
    <row r="49" ht="12.75">
      <c r="A49" s="41"/>
    </row>
    <row r="50" ht="12.75">
      <c r="A50" s="41"/>
    </row>
    <row r="51" ht="12.75">
      <c r="A51" s="41"/>
    </row>
    <row r="52" ht="12.75">
      <c r="A52" s="41"/>
    </row>
    <row r="53" ht="12.75">
      <c r="A53" s="41"/>
    </row>
    <row r="54" ht="12.75">
      <c r="A54" s="44" t="s">
        <v>34</v>
      </c>
    </row>
    <row r="55" ht="12.75">
      <c r="A55" s="44" t="s">
        <v>35</v>
      </c>
    </row>
    <row r="56" ht="13.5" thickBot="1">
      <c r="A56" s="41"/>
    </row>
    <row r="57" spans="1:5" s="45" customFormat="1" ht="39" thickBot="1">
      <c r="A57" s="105"/>
      <c r="B57" s="106"/>
      <c r="C57" s="105" t="s">
        <v>43</v>
      </c>
      <c r="D57" s="106"/>
      <c r="E57" s="105" t="s">
        <v>44</v>
      </c>
    </row>
    <row r="58" spans="1:11" ht="12.75">
      <c r="A58" s="119" t="s">
        <v>36</v>
      </c>
      <c r="B58" s="120"/>
      <c r="C58" s="98" t="str">
        <f ca="1">VLOOKUP(RAND(),label,2,TRUE)</f>
        <v>X5</v>
      </c>
      <c r="D58" s="99"/>
      <c r="E58" s="100" t="str">
        <f ca="1">VLOOKUP(RAND(),label,2,TRUE)</f>
        <v>X6</v>
      </c>
      <c r="J58" s="41"/>
      <c r="K58" s="41"/>
    </row>
    <row r="59" spans="1:11" ht="12.75">
      <c r="A59" s="119" t="s">
        <v>37</v>
      </c>
      <c r="B59" s="120"/>
      <c r="C59" s="98" t="str">
        <f ca="1">VLOOKUP(RAND(),label,2,TRUE)</f>
        <v>X5</v>
      </c>
      <c r="D59" s="99"/>
      <c r="E59" s="100" t="str">
        <f ca="1">VLOOKUP(RAND(),label,2,TRUE)</f>
        <v>X5</v>
      </c>
      <c r="J59" s="41"/>
      <c r="K59" s="41"/>
    </row>
    <row r="60" spans="1:11" ht="13.5" thickBot="1">
      <c r="A60" s="117" t="s">
        <v>38</v>
      </c>
      <c r="B60" s="118"/>
      <c r="C60" s="101" t="str">
        <f ca="1">VLOOKUP(RAND(),label,2,TRUE)</f>
        <v>X2</v>
      </c>
      <c r="D60" s="102"/>
      <c r="E60" s="103" t="str">
        <f ca="1">VLOOKUP(RAND(),label,2,TRUE)</f>
        <v>X5</v>
      </c>
      <c r="J60" s="41"/>
      <c r="K60" s="41"/>
    </row>
    <row r="63" ht="12.75">
      <c r="A63" s="44" t="s">
        <v>40</v>
      </c>
    </row>
    <row r="64" ht="13.5" thickBot="1"/>
    <row r="65" spans="1:11" ht="13.5" thickBot="1">
      <c r="A65" s="107"/>
      <c r="B65" s="108"/>
      <c r="C65" s="130" t="s">
        <v>43</v>
      </c>
      <c r="D65" s="131"/>
      <c r="E65" s="131"/>
      <c r="F65" s="131"/>
      <c r="G65" s="109"/>
      <c r="H65" s="131" t="s">
        <v>44</v>
      </c>
      <c r="I65" s="131"/>
      <c r="J65" s="131"/>
      <c r="K65" s="132"/>
    </row>
    <row r="66" spans="1:11" ht="12.75">
      <c r="A66" s="139" t="s">
        <v>36</v>
      </c>
      <c r="B66" s="140"/>
      <c r="C66" s="95">
        <f>VLOOKUP($C$58,index,2)</f>
        <v>0</v>
      </c>
      <c r="D66" s="95">
        <f>VLOOKUP($C$58,index,3)</f>
        <v>1</v>
      </c>
      <c r="E66" s="95">
        <f>VLOOKUP($C$58,index,4)</f>
        <v>1</v>
      </c>
      <c r="F66" s="95">
        <f>VLOOKUP($C$58,index,5)</f>
        <v>1</v>
      </c>
      <c r="G66" s="95"/>
      <c r="H66" s="95">
        <f>VLOOKUP($E$58,index,2)</f>
        <v>1</v>
      </c>
      <c r="I66" s="95">
        <f>VLOOKUP($E$58,index,3)</f>
        <v>0</v>
      </c>
      <c r="J66" s="95">
        <f>VLOOKUP($E$58,index,4)</f>
        <v>0</v>
      </c>
      <c r="K66" s="96">
        <f>VLOOKUP($E$58,index,5)</f>
        <v>1</v>
      </c>
    </row>
    <row r="67" spans="1:11" ht="12.75">
      <c r="A67" s="119" t="s">
        <v>37</v>
      </c>
      <c r="B67" s="120"/>
      <c r="C67" s="48">
        <f>VLOOKUP($C$59,index,2)</f>
        <v>0</v>
      </c>
      <c r="D67" s="48">
        <f>VLOOKUP($C$59,index,3)</f>
        <v>1</v>
      </c>
      <c r="E67" s="48">
        <f>VLOOKUP($C$59,index,4)</f>
        <v>1</v>
      </c>
      <c r="F67" s="48">
        <f>VLOOKUP($C$59,index,5)</f>
        <v>1</v>
      </c>
      <c r="G67" s="48"/>
      <c r="H67" s="48">
        <f>VLOOKUP($E$59,index,2)</f>
        <v>0</v>
      </c>
      <c r="I67" s="48">
        <f>VLOOKUP($E$59,index,3)</f>
        <v>1</v>
      </c>
      <c r="J67" s="48">
        <f>VLOOKUP($E$59,index,4)</f>
        <v>1</v>
      </c>
      <c r="K67" s="80">
        <f>VLOOKUP($E$59,index,5)</f>
        <v>1</v>
      </c>
    </row>
    <row r="68" spans="1:11" ht="13.5" thickBot="1">
      <c r="A68" s="117" t="s">
        <v>38</v>
      </c>
      <c r="B68" s="118"/>
      <c r="C68" s="51">
        <f>VLOOKUP($C$60,index,2)</f>
        <v>0</v>
      </c>
      <c r="D68" s="51">
        <f>VLOOKUP($C$60,index,3)</f>
        <v>1</v>
      </c>
      <c r="E68" s="51">
        <f>VLOOKUP($C$60,index,4)</f>
        <v>0</v>
      </c>
      <c r="F68" s="51">
        <f>VLOOKUP($C$60,index,5)</f>
        <v>0</v>
      </c>
      <c r="G68" s="51"/>
      <c r="H68" s="51">
        <f>VLOOKUP($E$60,index,2)</f>
        <v>0</v>
      </c>
      <c r="I68" s="51">
        <f>VLOOKUP($E$60,index,3)</f>
        <v>1</v>
      </c>
      <c r="J68" s="51">
        <f>VLOOKUP($E$60,index,4)</f>
        <v>1</v>
      </c>
      <c r="K68" s="81">
        <f>VLOOKUP($E$60,index,5)</f>
        <v>1</v>
      </c>
    </row>
    <row r="69" ht="13.5" thickBot="1"/>
    <row r="70" spans="1:11" ht="13.5" thickBot="1">
      <c r="A70" s="107"/>
      <c r="B70" s="108"/>
      <c r="C70" s="130" t="s">
        <v>43</v>
      </c>
      <c r="D70" s="131"/>
      <c r="E70" s="131"/>
      <c r="F70" s="131"/>
      <c r="G70" s="109"/>
      <c r="H70" s="131" t="s">
        <v>44</v>
      </c>
      <c r="I70" s="131"/>
      <c r="J70" s="131"/>
      <c r="K70" s="132"/>
    </row>
    <row r="71" spans="1:11" ht="12.75">
      <c r="A71" s="133" t="e">
        <f>_XLL.ASELECTTUSSEN(0,3)</f>
        <v>#NAME?</v>
      </c>
      <c r="B71" s="134"/>
      <c r="C71" s="95" t="e">
        <f>IF($A71=0,C66,(IF($A71=1,C66,(IF($A71=2,C66,(IF($A71=3,C66)))))))</f>
        <v>#NAME?</v>
      </c>
      <c r="D71" s="95" t="e">
        <f>IF($A71=0,D66,(IF($A71=1,D66,(IF($A71=2,D66,(IF($A71=3,I66)))))))</f>
        <v>#NAME?</v>
      </c>
      <c r="E71" s="95" t="e">
        <f>IF($A71=0,E66,(IF($A71=1,E66,(IF($A71=2,J66,(IF($A71=3,J66)))))))</f>
        <v>#NAME?</v>
      </c>
      <c r="F71" s="95" t="e">
        <f>IF($A71=0,F66,(IF($A71=1,K66,(IF($A71=2,K66,(IF($A71=3,K66)))))))</f>
        <v>#NAME?</v>
      </c>
      <c r="G71" s="95"/>
      <c r="H71" s="95" t="e">
        <f>IF($A71=0,H66,(IF($A71=1,H66,(IF($A71=2,H66,(IF($A71=3,H66)))))))</f>
        <v>#NAME?</v>
      </c>
      <c r="I71" s="95" t="e">
        <f>IF($A71=0,I66,(IF($A71=1,I66,(IF($A71=2,I66,(IF($A71=3,D66)))))))</f>
        <v>#NAME?</v>
      </c>
      <c r="J71" s="95" t="e">
        <f>IF($A71=0,J66,(IF($A71=1,J66,(IF($A71=2,E66,(IF($A71=3,E66)))))))</f>
        <v>#NAME?</v>
      </c>
      <c r="K71" s="96" t="e">
        <f>IF($A71=0,K66,(IF($A71=1,F66,(IF($A71=2,F66,(IF($A71=3,F66)))))))</f>
        <v>#NAME?</v>
      </c>
    </row>
    <row r="72" spans="1:11" ht="12.75">
      <c r="A72" s="135" t="e">
        <f>_XLL.ASELECTTUSSEN(0,3)</f>
        <v>#NAME?</v>
      </c>
      <c r="B72" s="136"/>
      <c r="C72" s="48" t="e">
        <f>IF($A72=0,C67,(IF($A72=1,C67,(IF($A72=2,C67,(IF($A72=3,C67)))))))</f>
        <v>#NAME?</v>
      </c>
      <c r="D72" s="48" t="e">
        <f>IF($A72=0,D67,(IF($A72=1,D67,(IF($A72=2,D67,(IF($A72=3,I67)))))))</f>
        <v>#NAME?</v>
      </c>
      <c r="E72" s="48" t="e">
        <f>IF($A72=0,E67,(IF($A72=1,E67,(IF($A72=2,J67,(IF($A72=3,J67)))))))</f>
        <v>#NAME?</v>
      </c>
      <c r="F72" s="48" t="e">
        <f>IF($A72=0,F67,(IF($A72=1,K67,(IF($A72=2,K67,(IF($A72=3,K67)))))))</f>
        <v>#NAME?</v>
      </c>
      <c r="G72" s="48"/>
      <c r="H72" s="48" t="e">
        <f>IF($A72=0,H67,(IF($A72=1,H67,(IF($A72=2,H67,(IF($A72=3,H67)))))))</f>
        <v>#NAME?</v>
      </c>
      <c r="I72" s="48" t="e">
        <f>IF($A72=0,I67,(IF($A72=1,I67,(IF($A72=2,I67,(IF($A72=3,D67)))))))</f>
        <v>#NAME?</v>
      </c>
      <c r="J72" s="48" t="e">
        <f>IF($A72=0,J67,(IF($A72=1,J67,(IF($A72=2,E67,(IF($A72=3,E67)))))))</f>
        <v>#NAME?</v>
      </c>
      <c r="K72" s="80" t="e">
        <f>IF($A72=0,K67,(IF($A72=1,F67,(IF($A72=2,F67,(IF($A72=3,F67)))))))</f>
        <v>#NAME?</v>
      </c>
    </row>
    <row r="73" spans="1:11" ht="13.5" thickBot="1">
      <c r="A73" s="137" t="e">
        <f>_XLL.ASELECTTUSSEN(0,3)</f>
        <v>#NAME?</v>
      </c>
      <c r="B73" s="138"/>
      <c r="C73" s="51" t="e">
        <f>IF($A73=0,C68,(IF($A73=1,C68,(IF($A73=2,C68,(IF($A73=3,C68)))))))</f>
        <v>#NAME?</v>
      </c>
      <c r="D73" s="51" t="e">
        <f>IF($A73=0,D68,(IF($A73=1,D68,(IF($A73=2,D68,(IF($A73=3,I68)))))))</f>
        <v>#NAME?</v>
      </c>
      <c r="E73" s="51" t="e">
        <f>IF($A73=0,E68,(IF($A73=1,E68,(IF($A73=2,J68,(IF($A73=3,J68)))))))</f>
        <v>#NAME?</v>
      </c>
      <c r="F73" s="51" t="e">
        <f>IF($A73=0,F68,(IF($A73=1,K68,(IF($A73=2,K68,(IF($A73=3,K68)))))))</f>
        <v>#NAME?</v>
      </c>
      <c r="G73" s="51"/>
      <c r="H73" s="51" t="e">
        <f>IF($A73=0,H68,(IF($A73=1,H68,(IF($A73=2,H68,(IF($A73=3,H68)))))))</f>
        <v>#NAME?</v>
      </c>
      <c r="I73" s="51" t="e">
        <f>IF($A73=0,I68,(IF($A73=1,I68,(IF($A73=2,I68,(IF($A73=3,D68)))))))</f>
        <v>#NAME?</v>
      </c>
      <c r="J73" s="51" t="e">
        <f>IF($A73=0,J68,(IF($A73=1,J68,(IF($A73=2,E68,(IF($A73=3,E68)))))))</f>
        <v>#NAME?</v>
      </c>
      <c r="K73" s="81" t="e">
        <f>IF($A73=0,K68,(IF($A73=1,F68,(IF($A73=2,F68,(IF($A73=3,F68)))))))</f>
        <v>#NAME?</v>
      </c>
    </row>
    <row r="74" spans="8:11" ht="12.75">
      <c r="H74" s="41"/>
      <c r="I74" s="41"/>
      <c r="J74" s="41"/>
      <c r="K74" s="104"/>
    </row>
    <row r="75" spans="8:11" ht="12.75">
      <c r="H75" s="41"/>
      <c r="I75" s="41"/>
      <c r="J75" s="41"/>
      <c r="K75" s="104"/>
    </row>
    <row r="76" ht="12.75">
      <c r="A76" s="44" t="s">
        <v>41</v>
      </c>
    </row>
    <row r="77" ht="13.5" thickBot="1"/>
    <row r="78" spans="1:11" ht="13.5" thickBot="1">
      <c r="A78" s="107"/>
      <c r="B78" s="108"/>
      <c r="C78" s="130" t="s">
        <v>43</v>
      </c>
      <c r="D78" s="131"/>
      <c r="E78" s="131"/>
      <c r="F78" s="131"/>
      <c r="G78" s="109"/>
      <c r="H78" s="131" t="s">
        <v>44</v>
      </c>
      <c r="I78" s="131"/>
      <c r="J78" s="131"/>
      <c r="K78" s="132"/>
    </row>
    <row r="79" spans="1:11" ht="12.75">
      <c r="A79" s="139"/>
      <c r="B79" s="140"/>
      <c r="C79" s="95" t="e">
        <f ca="1">IF(RAND()&gt;$J$7,C71,(IF(C71=0,1,0)))</f>
        <v>#NAME?</v>
      </c>
      <c r="D79" s="95" t="e">
        <f aca="true" ca="1" t="shared" si="3" ref="D79:K79">IF(RAND()&gt;$J$7,D71,(IF(D71=0,1,0)))</f>
        <v>#NAME?</v>
      </c>
      <c r="E79" s="95" t="e">
        <f ca="1" t="shared" si="3"/>
        <v>#NAME?</v>
      </c>
      <c r="F79" s="95" t="e">
        <f ca="1" t="shared" si="3"/>
        <v>#NAME?</v>
      </c>
      <c r="G79" s="95"/>
      <c r="H79" s="95" t="e">
        <f ca="1" t="shared" si="3"/>
        <v>#NAME?</v>
      </c>
      <c r="I79" s="95" t="e">
        <f ca="1" t="shared" si="3"/>
        <v>#NAME?</v>
      </c>
      <c r="J79" s="95" t="e">
        <f ca="1" t="shared" si="3"/>
        <v>#NAME?</v>
      </c>
      <c r="K79" s="96" t="e">
        <f ca="1" t="shared" si="3"/>
        <v>#NAME?</v>
      </c>
    </row>
    <row r="80" spans="1:11" ht="12.75">
      <c r="A80" s="119"/>
      <c r="B80" s="120"/>
      <c r="C80" s="48" t="e">
        <f aca="true" ca="1" t="shared" si="4" ref="C80:K81">IF(RAND()&gt;$J$7,C72,(IF(C72=0,1,0)))</f>
        <v>#NAME?</v>
      </c>
      <c r="D80" s="48" t="e">
        <f ca="1" t="shared" si="4"/>
        <v>#NAME?</v>
      </c>
      <c r="E80" s="48" t="e">
        <f ca="1" t="shared" si="4"/>
        <v>#NAME?</v>
      </c>
      <c r="F80" s="48" t="e">
        <f ca="1" t="shared" si="4"/>
        <v>#NAME?</v>
      </c>
      <c r="G80" s="48"/>
      <c r="H80" s="48" t="e">
        <f ca="1" t="shared" si="4"/>
        <v>#NAME?</v>
      </c>
      <c r="I80" s="48" t="e">
        <f ca="1" t="shared" si="4"/>
        <v>#NAME?</v>
      </c>
      <c r="J80" s="48" t="e">
        <f ca="1" t="shared" si="4"/>
        <v>#NAME?</v>
      </c>
      <c r="K80" s="80" t="e">
        <f ca="1" t="shared" si="4"/>
        <v>#NAME?</v>
      </c>
    </row>
    <row r="81" spans="1:11" ht="13.5" thickBot="1">
      <c r="A81" s="117"/>
      <c r="B81" s="118"/>
      <c r="C81" s="51" t="e">
        <f ca="1" t="shared" si="4"/>
        <v>#NAME?</v>
      </c>
      <c r="D81" s="51" t="e">
        <f ca="1" t="shared" si="4"/>
        <v>#NAME?</v>
      </c>
      <c r="E81" s="51" t="e">
        <f ca="1" t="shared" si="4"/>
        <v>#NAME?</v>
      </c>
      <c r="F81" s="51" t="e">
        <f ca="1" t="shared" si="4"/>
        <v>#NAME?</v>
      </c>
      <c r="G81" s="51"/>
      <c r="H81" s="51" t="e">
        <f ca="1" t="shared" si="4"/>
        <v>#NAME?</v>
      </c>
      <c r="I81" s="51" t="e">
        <f ca="1" t="shared" si="4"/>
        <v>#NAME?</v>
      </c>
      <c r="J81" s="51" t="e">
        <f ca="1" t="shared" si="4"/>
        <v>#NAME?</v>
      </c>
      <c r="K81" s="81" t="e">
        <f ca="1" t="shared" si="4"/>
        <v>#NAME?</v>
      </c>
    </row>
    <row r="84" ht="12.75">
      <c r="A84" s="44" t="s">
        <v>42</v>
      </c>
    </row>
    <row r="85" ht="13.5" thickBot="1">
      <c r="A85" s="41"/>
    </row>
    <row r="86" spans="1:10" ht="25.5">
      <c r="A86" s="67" t="s">
        <v>19</v>
      </c>
      <c r="B86" s="123" t="s">
        <v>20</v>
      </c>
      <c r="C86" s="123"/>
      <c r="D86" s="123"/>
      <c r="E86" s="123"/>
      <c r="F86" s="68" t="s">
        <v>21</v>
      </c>
      <c r="G86" s="68" t="s">
        <v>22</v>
      </c>
      <c r="H86" s="69" t="s">
        <v>23</v>
      </c>
      <c r="I86" s="45"/>
      <c r="J86" s="83" t="s">
        <v>39</v>
      </c>
    </row>
    <row r="87" spans="1:11" ht="12.75" hidden="1">
      <c r="A87" s="84"/>
      <c r="B87" s="85"/>
      <c r="C87" s="86"/>
      <c r="D87" s="86"/>
      <c r="E87" s="87"/>
      <c r="F87" s="88"/>
      <c r="G87" s="88"/>
      <c r="H87" s="89"/>
      <c r="I87" s="45"/>
      <c r="J87" s="90">
        <v>0</v>
      </c>
      <c r="K87" s="110" t="s">
        <v>1</v>
      </c>
    </row>
    <row r="88" spans="1:11" ht="12.75">
      <c r="A88" s="70" t="s">
        <v>1</v>
      </c>
      <c r="B88" s="62" t="e">
        <f aca="true" t="shared" si="5" ref="B88:E90">C79</f>
        <v>#NAME?</v>
      </c>
      <c r="C88" s="48" t="e">
        <f t="shared" si="5"/>
        <v>#NAME?</v>
      </c>
      <c r="D88" s="48" t="e">
        <f t="shared" si="5"/>
        <v>#NAME?</v>
      </c>
      <c r="E88" s="64" t="e">
        <f t="shared" si="5"/>
        <v>#NAME?</v>
      </c>
      <c r="F88" s="60" t="e">
        <f aca="true" t="shared" si="6" ref="F88:F93">8*B88+4*C88+2*D88+1*E88</f>
        <v>#NAME?</v>
      </c>
      <c r="G88" s="72" t="e">
        <f aca="true" t="shared" si="7" ref="G88:G93">F88*15-F88^2</f>
        <v>#NAME?</v>
      </c>
      <c r="H88" s="73" t="e">
        <f aca="true" t="shared" si="8" ref="H88:H93">G88/$G$94</f>
        <v>#NAME?</v>
      </c>
      <c r="J88" s="91" t="e">
        <f>H88</f>
        <v>#NAME?</v>
      </c>
      <c r="K88" s="94" t="s">
        <v>2</v>
      </c>
    </row>
    <row r="89" spans="1:11" ht="12.75">
      <c r="A89" s="70" t="s">
        <v>2</v>
      </c>
      <c r="B89" s="62" t="e">
        <f t="shared" si="5"/>
        <v>#NAME?</v>
      </c>
      <c r="C89" s="48" t="e">
        <f t="shared" si="5"/>
        <v>#NAME?</v>
      </c>
      <c r="D89" s="48" t="e">
        <f t="shared" si="5"/>
        <v>#NAME?</v>
      </c>
      <c r="E89" s="64" t="e">
        <f t="shared" si="5"/>
        <v>#NAME?</v>
      </c>
      <c r="F89" s="60" t="e">
        <f t="shared" si="6"/>
        <v>#NAME?</v>
      </c>
      <c r="G89" s="60" t="e">
        <f t="shared" si="7"/>
        <v>#NAME?</v>
      </c>
      <c r="H89" s="58" t="e">
        <f t="shared" si="8"/>
        <v>#NAME?</v>
      </c>
      <c r="J89" s="91" t="e">
        <f>H89+J88</f>
        <v>#NAME?</v>
      </c>
      <c r="K89" s="94" t="s">
        <v>24</v>
      </c>
    </row>
    <row r="90" spans="1:11" ht="12.75">
      <c r="A90" s="70" t="s">
        <v>24</v>
      </c>
      <c r="B90" s="62" t="e">
        <f t="shared" si="5"/>
        <v>#NAME?</v>
      </c>
      <c r="C90" s="48" t="e">
        <f t="shared" si="5"/>
        <v>#NAME?</v>
      </c>
      <c r="D90" s="48" t="e">
        <f t="shared" si="5"/>
        <v>#NAME?</v>
      </c>
      <c r="E90" s="64" t="e">
        <f t="shared" si="5"/>
        <v>#NAME?</v>
      </c>
      <c r="F90" s="60" t="e">
        <f t="shared" si="6"/>
        <v>#NAME?</v>
      </c>
      <c r="G90" s="60" t="e">
        <f t="shared" si="7"/>
        <v>#NAME?</v>
      </c>
      <c r="H90" s="58" t="e">
        <f t="shared" si="8"/>
        <v>#NAME?</v>
      </c>
      <c r="J90" s="91" t="e">
        <f>H90+J89</f>
        <v>#NAME?</v>
      </c>
      <c r="K90" s="94" t="s">
        <v>25</v>
      </c>
    </row>
    <row r="91" spans="1:11" ht="12.75">
      <c r="A91" s="70" t="s">
        <v>25</v>
      </c>
      <c r="B91" s="62" t="e">
        <f aca="true" t="shared" si="9" ref="B91:E93">H79</f>
        <v>#NAME?</v>
      </c>
      <c r="C91" s="48" t="e">
        <f t="shared" si="9"/>
        <v>#NAME?</v>
      </c>
      <c r="D91" s="48" t="e">
        <f t="shared" si="9"/>
        <v>#NAME?</v>
      </c>
      <c r="E91" s="64" t="e">
        <f t="shared" si="9"/>
        <v>#NAME?</v>
      </c>
      <c r="F91" s="60" t="e">
        <f t="shared" si="6"/>
        <v>#NAME?</v>
      </c>
      <c r="G91" s="60" t="e">
        <f t="shared" si="7"/>
        <v>#NAME?</v>
      </c>
      <c r="H91" s="58" t="e">
        <f t="shared" si="8"/>
        <v>#NAME?</v>
      </c>
      <c r="J91" s="91" t="e">
        <f>H91+J90</f>
        <v>#NAME?</v>
      </c>
      <c r="K91" s="94" t="s">
        <v>26</v>
      </c>
    </row>
    <row r="92" spans="1:11" ht="12.75">
      <c r="A92" s="70" t="s">
        <v>26</v>
      </c>
      <c r="B92" s="62" t="e">
        <f t="shared" si="9"/>
        <v>#NAME?</v>
      </c>
      <c r="C92" s="48" t="e">
        <f t="shared" si="9"/>
        <v>#NAME?</v>
      </c>
      <c r="D92" s="48" t="e">
        <f t="shared" si="9"/>
        <v>#NAME?</v>
      </c>
      <c r="E92" s="64" t="e">
        <f t="shared" si="9"/>
        <v>#NAME?</v>
      </c>
      <c r="F92" s="60" t="e">
        <f t="shared" si="6"/>
        <v>#NAME?</v>
      </c>
      <c r="G92" s="60" t="e">
        <f t="shared" si="7"/>
        <v>#NAME?</v>
      </c>
      <c r="H92" s="58" t="e">
        <f t="shared" si="8"/>
        <v>#NAME?</v>
      </c>
      <c r="J92" s="91" t="e">
        <f>H92+J91</f>
        <v>#NAME?</v>
      </c>
      <c r="K92" s="94" t="s">
        <v>27</v>
      </c>
    </row>
    <row r="93" spans="1:11" ht="13.5" thickBot="1">
      <c r="A93" s="71" t="s">
        <v>27</v>
      </c>
      <c r="B93" s="63" t="e">
        <f t="shared" si="9"/>
        <v>#NAME?</v>
      </c>
      <c r="C93" s="51" t="e">
        <f t="shared" si="9"/>
        <v>#NAME?</v>
      </c>
      <c r="D93" s="51" t="e">
        <f t="shared" si="9"/>
        <v>#NAME?</v>
      </c>
      <c r="E93" s="65" t="e">
        <f t="shared" si="9"/>
        <v>#NAME?</v>
      </c>
      <c r="F93" s="61" t="e">
        <f t="shared" si="6"/>
        <v>#NAME?</v>
      </c>
      <c r="G93" s="61" t="e">
        <f t="shared" si="7"/>
        <v>#NAME?</v>
      </c>
      <c r="H93" s="59" t="e">
        <f t="shared" si="8"/>
        <v>#NAME?</v>
      </c>
      <c r="J93" s="92" t="e">
        <f>H93+J92</f>
        <v>#NAME?</v>
      </c>
      <c r="K93" s="97"/>
    </row>
    <row r="94" ht="12.75" hidden="1">
      <c r="G94" t="e">
        <f>SUM(G88:G93)</f>
        <v>#NAME?</v>
      </c>
    </row>
    <row r="97" ht="12.75">
      <c r="A97" s="44" t="s">
        <v>45</v>
      </c>
    </row>
    <row r="98" ht="12.75">
      <c r="A98" s="44" t="s">
        <v>35</v>
      </c>
    </row>
    <row r="99" ht="13.5" thickBot="1">
      <c r="A99" s="41"/>
    </row>
    <row r="100" spans="1:11" ht="39" thickBot="1">
      <c r="A100" s="105"/>
      <c r="B100" s="106"/>
      <c r="C100" s="105" t="s">
        <v>43</v>
      </c>
      <c r="D100" s="106"/>
      <c r="E100" s="105" t="s">
        <v>44</v>
      </c>
      <c r="F100" s="45"/>
      <c r="G100" s="45"/>
      <c r="H100" s="45"/>
      <c r="I100" s="45"/>
      <c r="J100" s="45"/>
      <c r="K100" s="45"/>
    </row>
    <row r="101" spans="1:11" ht="12.75">
      <c r="A101" s="119" t="s">
        <v>36</v>
      </c>
      <c r="B101" s="120"/>
      <c r="C101" s="98" t="str">
        <f ca="1">VLOOKUP(RAND(),label2,2,TRUE)</f>
        <v>X1</v>
      </c>
      <c r="D101" s="99"/>
      <c r="E101" s="100" t="str">
        <f ca="1">VLOOKUP(RAND(),label2,2,TRUE)</f>
        <v>X1</v>
      </c>
      <c r="J101" s="41"/>
      <c r="K101" s="41"/>
    </row>
    <row r="102" spans="1:11" ht="12.75">
      <c r="A102" s="119" t="s">
        <v>37</v>
      </c>
      <c r="B102" s="120"/>
      <c r="C102" s="98" t="str">
        <f ca="1">VLOOKUP(RAND(),label2,2,TRUE)</f>
        <v>X1</v>
      </c>
      <c r="D102" s="99"/>
      <c r="E102" s="100" t="str">
        <f ca="1">VLOOKUP(RAND(),label2,2,TRUE)</f>
        <v>X1</v>
      </c>
      <c r="J102" s="41"/>
      <c r="K102" s="41"/>
    </row>
    <row r="103" spans="1:11" ht="13.5" thickBot="1">
      <c r="A103" s="117" t="s">
        <v>38</v>
      </c>
      <c r="B103" s="118"/>
      <c r="C103" s="101" t="str">
        <f ca="1">VLOOKUP(RAND(),label2,2,TRUE)</f>
        <v>X1</v>
      </c>
      <c r="D103" s="102"/>
      <c r="E103" s="103" t="str">
        <f ca="1">VLOOKUP(RAND(),label2,2,TRUE)</f>
        <v>X1</v>
      </c>
      <c r="J103" s="41"/>
      <c r="K103" s="41"/>
    </row>
    <row r="106" ht="12.75">
      <c r="A106" s="44" t="s">
        <v>40</v>
      </c>
    </row>
    <row r="107" ht="13.5" thickBot="1"/>
    <row r="108" spans="1:11" ht="13.5" thickBot="1">
      <c r="A108" s="107"/>
      <c r="B108" s="108"/>
      <c r="C108" s="130" t="s">
        <v>43</v>
      </c>
      <c r="D108" s="131"/>
      <c r="E108" s="131"/>
      <c r="F108" s="131"/>
      <c r="G108" s="109"/>
      <c r="H108" s="131" t="s">
        <v>44</v>
      </c>
      <c r="I108" s="131"/>
      <c r="J108" s="131"/>
      <c r="K108" s="132"/>
    </row>
    <row r="109" spans="1:11" ht="12.75">
      <c r="A109" s="139" t="s">
        <v>36</v>
      </c>
      <c r="B109" s="140"/>
      <c r="C109" s="95" t="e">
        <f>VLOOKUP($C$101,index2,2)</f>
        <v>#NAME?</v>
      </c>
      <c r="D109" s="95" t="e">
        <f>VLOOKUP($C$101,index2,3)</f>
        <v>#NAME?</v>
      </c>
      <c r="E109" s="95" t="e">
        <f>VLOOKUP($C$101,index2,4)</f>
        <v>#NAME?</v>
      </c>
      <c r="F109" s="95" t="e">
        <f>VLOOKUP($C$101,index2,5)</f>
        <v>#NAME?</v>
      </c>
      <c r="G109" s="95"/>
      <c r="H109" s="95" t="e">
        <f>VLOOKUP($E$101,index2,2)</f>
        <v>#NAME?</v>
      </c>
      <c r="I109" s="95" t="e">
        <f>VLOOKUP($E$101,index2,3)</f>
        <v>#NAME?</v>
      </c>
      <c r="J109" s="95" t="e">
        <f>VLOOKUP($E$101,index2,4)</f>
        <v>#NAME?</v>
      </c>
      <c r="K109" s="96" t="e">
        <f>VLOOKUP($E$101,index2,5)</f>
        <v>#NAME?</v>
      </c>
    </row>
    <row r="110" spans="1:11" ht="12.75">
      <c r="A110" s="119" t="s">
        <v>37</v>
      </c>
      <c r="B110" s="120"/>
      <c r="C110" s="48" t="e">
        <f>VLOOKUP($C$102,index2,2)</f>
        <v>#NAME?</v>
      </c>
      <c r="D110" s="48" t="e">
        <f>VLOOKUP($C$102,index2,3)</f>
        <v>#NAME?</v>
      </c>
      <c r="E110" s="48" t="e">
        <f>VLOOKUP($C$102,index2,4)</f>
        <v>#NAME?</v>
      </c>
      <c r="F110" s="48" t="e">
        <f>VLOOKUP($C$102,index2,5)</f>
        <v>#NAME?</v>
      </c>
      <c r="G110" s="48"/>
      <c r="H110" s="48" t="e">
        <f>VLOOKUP($E$102,index2,2)</f>
        <v>#NAME?</v>
      </c>
      <c r="I110" s="48" t="e">
        <f>VLOOKUP($E$102,index2,3)</f>
        <v>#NAME?</v>
      </c>
      <c r="J110" s="48" t="e">
        <f>VLOOKUP($E$102,index2,4)</f>
        <v>#NAME?</v>
      </c>
      <c r="K110" s="80" t="e">
        <f>VLOOKUP($E$102,index2,5)</f>
        <v>#NAME?</v>
      </c>
    </row>
    <row r="111" spans="1:11" ht="13.5" thickBot="1">
      <c r="A111" s="117" t="s">
        <v>38</v>
      </c>
      <c r="B111" s="118"/>
      <c r="C111" s="51" t="e">
        <f>VLOOKUP($C$103,index2,2)</f>
        <v>#NAME?</v>
      </c>
      <c r="D111" s="51" t="e">
        <f>VLOOKUP($C$103,index2,3)</f>
        <v>#NAME?</v>
      </c>
      <c r="E111" s="51" t="e">
        <f>VLOOKUP($C$103,index2,4)</f>
        <v>#NAME?</v>
      </c>
      <c r="F111" s="51" t="e">
        <f>VLOOKUP($C$103,index2,5)</f>
        <v>#NAME?</v>
      </c>
      <c r="G111" s="51"/>
      <c r="H111" s="51" t="e">
        <f>VLOOKUP($E$103,index2,2)</f>
        <v>#NAME?</v>
      </c>
      <c r="I111" s="51" t="e">
        <f>VLOOKUP($E$103,index2,3)</f>
        <v>#NAME?</v>
      </c>
      <c r="J111" s="51" t="e">
        <f>VLOOKUP($E$103,index2,4)</f>
        <v>#NAME?</v>
      </c>
      <c r="K111" s="81" t="e">
        <f>VLOOKUP($E$103,index2,5)</f>
        <v>#NAME?</v>
      </c>
    </row>
    <row r="112" ht="13.5" thickBot="1"/>
    <row r="113" spans="1:11" ht="13.5" thickBot="1">
      <c r="A113" s="107"/>
      <c r="B113" s="108"/>
      <c r="C113" s="130" t="s">
        <v>43</v>
      </c>
      <c r="D113" s="131"/>
      <c r="E113" s="131"/>
      <c r="F113" s="131"/>
      <c r="G113" s="109"/>
      <c r="H113" s="131" t="s">
        <v>44</v>
      </c>
      <c r="I113" s="131"/>
      <c r="J113" s="131"/>
      <c r="K113" s="132"/>
    </row>
    <row r="114" spans="1:11" ht="12.75">
      <c r="A114" s="133" t="e">
        <f>_XLL.ASELECTTUSSEN(0,3)</f>
        <v>#NAME?</v>
      </c>
      <c r="B114" s="134"/>
      <c r="C114" s="95" t="e">
        <f>IF($A114=0,C109,(IF($A114=1,C109,(IF($A114=2,C109,(IF($A114=3,C109)))))))</f>
        <v>#NAME?</v>
      </c>
      <c r="D114" s="95" t="e">
        <f>IF($A114=0,D109,(IF($A114=1,D109,(IF($A114=2,D109,(IF($A114=3,I109)))))))</f>
        <v>#NAME?</v>
      </c>
      <c r="E114" s="95" t="e">
        <f>IF($A114=0,E109,(IF($A114=1,E109,(IF($A114=2,J109,(IF($A114=3,J109)))))))</f>
        <v>#NAME?</v>
      </c>
      <c r="F114" s="95" t="e">
        <f>IF($A114=0,F109,(IF($A114=1,K109,(IF($A114=2,K109,(IF($A114=3,K109)))))))</f>
        <v>#NAME?</v>
      </c>
      <c r="G114" s="95"/>
      <c r="H114" s="95" t="e">
        <f>IF($A114=0,H109,(IF($A114=1,H109,(IF($A114=2,H109,(IF($A114=3,H109)))))))</f>
        <v>#NAME?</v>
      </c>
      <c r="I114" s="95" t="e">
        <f>IF($A114=0,I109,(IF($A114=1,I109,(IF($A114=2,I109,(IF($A114=3,D109)))))))</f>
        <v>#NAME?</v>
      </c>
      <c r="J114" s="95" t="e">
        <f>IF($A114=0,J109,(IF($A114=1,J109,(IF($A114=2,E109,(IF($A114=3,E109)))))))</f>
        <v>#NAME?</v>
      </c>
      <c r="K114" s="96" t="e">
        <f>IF($A114=0,K109,(IF($A114=1,F109,(IF($A114=2,F109,(IF($A114=3,F109)))))))</f>
        <v>#NAME?</v>
      </c>
    </row>
    <row r="115" spans="1:11" ht="12.75">
      <c r="A115" s="135" t="e">
        <f>_XLL.ASELECTTUSSEN(0,3)</f>
        <v>#NAME?</v>
      </c>
      <c r="B115" s="136"/>
      <c r="C115" s="48" t="e">
        <f>IF($A115=0,C110,(IF($A115=1,C110,(IF($A115=2,C110,(IF($A115=3,C110)))))))</f>
        <v>#NAME?</v>
      </c>
      <c r="D115" s="48" t="e">
        <f>IF($A115=0,D110,(IF($A115=1,D110,(IF($A115=2,D110,(IF($A115=3,I110)))))))</f>
        <v>#NAME?</v>
      </c>
      <c r="E115" s="48" t="e">
        <f>IF($A115=0,E110,(IF($A115=1,E110,(IF($A115=2,J110,(IF($A115=3,J110)))))))</f>
        <v>#NAME?</v>
      </c>
      <c r="F115" s="48" t="e">
        <f>IF($A115=0,F110,(IF($A115=1,K110,(IF($A115=2,K110,(IF($A115=3,K110)))))))</f>
        <v>#NAME?</v>
      </c>
      <c r="G115" s="48"/>
      <c r="H115" s="48" t="e">
        <f>IF($A115=0,H110,(IF($A115=1,H110,(IF($A115=2,H110,(IF($A115=3,H110)))))))</f>
        <v>#NAME?</v>
      </c>
      <c r="I115" s="48" t="e">
        <f>IF($A115=0,I110,(IF($A115=1,I110,(IF($A115=2,I110,(IF($A115=3,D110)))))))</f>
        <v>#NAME?</v>
      </c>
      <c r="J115" s="48" t="e">
        <f>IF($A115=0,J110,(IF($A115=1,J110,(IF($A115=2,E110,(IF($A115=3,E110)))))))</f>
        <v>#NAME?</v>
      </c>
      <c r="K115" s="80" t="e">
        <f>IF($A115=0,K110,(IF($A115=1,F110,(IF($A115=2,F110,(IF($A115=3,F110)))))))</f>
        <v>#NAME?</v>
      </c>
    </row>
    <row r="116" spans="1:11" ht="13.5" thickBot="1">
      <c r="A116" s="137" t="e">
        <f>_XLL.ASELECTTUSSEN(0,3)</f>
        <v>#NAME?</v>
      </c>
      <c r="B116" s="138"/>
      <c r="C116" s="51" t="e">
        <f>IF($A116=0,C111,(IF($A116=1,C111,(IF($A116=2,C111,(IF($A116=3,C111)))))))</f>
        <v>#NAME?</v>
      </c>
      <c r="D116" s="51" t="e">
        <f>IF($A116=0,D111,(IF($A116=1,D111,(IF($A116=2,D111,(IF($A116=3,I111)))))))</f>
        <v>#NAME?</v>
      </c>
      <c r="E116" s="51" t="e">
        <f>IF($A116=0,E111,(IF($A116=1,E111,(IF($A116=2,J111,(IF($A116=3,J111)))))))</f>
        <v>#NAME?</v>
      </c>
      <c r="F116" s="51" t="e">
        <f>IF($A116=0,F111,(IF($A116=1,K111,(IF($A116=2,K111,(IF($A116=3,K111)))))))</f>
        <v>#NAME?</v>
      </c>
      <c r="G116" s="51"/>
      <c r="H116" s="51" t="e">
        <f>IF($A116=0,H111,(IF($A116=1,H111,(IF($A116=2,H111,(IF($A116=3,H111)))))))</f>
        <v>#NAME?</v>
      </c>
      <c r="I116" s="51" t="e">
        <f>IF($A116=0,I111,(IF($A116=1,I111,(IF($A116=2,I111,(IF($A116=3,D111)))))))</f>
        <v>#NAME?</v>
      </c>
      <c r="J116" s="51" t="e">
        <f>IF($A116=0,J111,(IF($A116=1,J111,(IF($A116=2,E111,(IF($A116=3,E111)))))))</f>
        <v>#NAME?</v>
      </c>
      <c r="K116" s="81" t="e">
        <f>IF($A116=0,K111,(IF($A116=1,F111,(IF($A116=2,F111,(IF($A116=3,F111)))))))</f>
        <v>#NAME?</v>
      </c>
    </row>
    <row r="117" spans="8:11" ht="12.75">
      <c r="H117" s="41"/>
      <c r="I117" s="41"/>
      <c r="J117" s="41"/>
      <c r="K117" s="104"/>
    </row>
    <row r="118" spans="8:11" ht="12.75">
      <c r="H118" s="41"/>
      <c r="I118" s="41"/>
      <c r="J118" s="41"/>
      <c r="K118" s="104"/>
    </row>
    <row r="119" ht="12.75">
      <c r="A119" s="44" t="s">
        <v>41</v>
      </c>
    </row>
    <row r="120" ht="13.5" thickBot="1"/>
    <row r="121" spans="1:11" ht="13.5" thickBot="1">
      <c r="A121" s="107"/>
      <c r="B121" s="108"/>
      <c r="C121" s="130" t="s">
        <v>43</v>
      </c>
      <c r="D121" s="131"/>
      <c r="E121" s="131"/>
      <c r="F121" s="131"/>
      <c r="G121" s="109"/>
      <c r="H121" s="131" t="s">
        <v>44</v>
      </c>
      <c r="I121" s="131"/>
      <c r="J121" s="131"/>
      <c r="K121" s="132"/>
    </row>
    <row r="122" spans="1:11" ht="12.75">
      <c r="A122" s="139"/>
      <c r="B122" s="140"/>
      <c r="C122" s="95" t="e">
        <f aca="true" ca="1" t="shared" si="10" ref="C122:F124">IF(RAND()&gt;$J$7,C114,(IF(C114=0,1,0)))</f>
        <v>#NAME?</v>
      </c>
      <c r="D122" s="95" t="e">
        <f ca="1" t="shared" si="10"/>
        <v>#NAME?</v>
      </c>
      <c r="E122" s="95" t="e">
        <f ca="1" t="shared" si="10"/>
        <v>#NAME?</v>
      </c>
      <c r="F122" s="95" t="e">
        <f ca="1" t="shared" si="10"/>
        <v>#NAME?</v>
      </c>
      <c r="G122" s="95"/>
      <c r="H122" s="95" t="e">
        <f aca="true" ca="1" t="shared" si="11" ref="H122:K124">IF(RAND()&gt;$J$7,H114,(IF(H114=0,1,0)))</f>
        <v>#NAME?</v>
      </c>
      <c r="I122" s="95" t="e">
        <f ca="1" t="shared" si="11"/>
        <v>#NAME?</v>
      </c>
      <c r="J122" s="95" t="e">
        <f ca="1" t="shared" si="11"/>
        <v>#NAME?</v>
      </c>
      <c r="K122" s="96" t="e">
        <f ca="1" t="shared" si="11"/>
        <v>#NAME?</v>
      </c>
    </row>
    <row r="123" spans="1:11" ht="12.75">
      <c r="A123" s="119"/>
      <c r="B123" s="120"/>
      <c r="C123" s="48" t="e">
        <f ca="1" t="shared" si="10"/>
        <v>#NAME?</v>
      </c>
      <c r="D123" s="48" t="e">
        <f ca="1" t="shared" si="10"/>
        <v>#NAME?</v>
      </c>
      <c r="E123" s="48" t="e">
        <f ca="1" t="shared" si="10"/>
        <v>#NAME?</v>
      </c>
      <c r="F123" s="48" t="e">
        <f ca="1" t="shared" si="10"/>
        <v>#NAME?</v>
      </c>
      <c r="G123" s="48"/>
      <c r="H123" s="48" t="e">
        <f ca="1" t="shared" si="11"/>
        <v>#NAME?</v>
      </c>
      <c r="I123" s="48" t="e">
        <f ca="1" t="shared" si="11"/>
        <v>#NAME?</v>
      </c>
      <c r="J123" s="48" t="e">
        <f ca="1" t="shared" si="11"/>
        <v>#NAME?</v>
      </c>
      <c r="K123" s="80" t="e">
        <f ca="1" t="shared" si="11"/>
        <v>#NAME?</v>
      </c>
    </row>
    <row r="124" spans="1:11" ht="13.5" thickBot="1">
      <c r="A124" s="117"/>
      <c r="B124" s="118"/>
      <c r="C124" s="51" t="e">
        <f ca="1" t="shared" si="10"/>
        <v>#NAME?</v>
      </c>
      <c r="D124" s="51" t="e">
        <f ca="1" t="shared" si="10"/>
        <v>#NAME?</v>
      </c>
      <c r="E124" s="51" t="e">
        <f ca="1" t="shared" si="10"/>
        <v>#NAME?</v>
      </c>
      <c r="F124" s="51" t="e">
        <f ca="1" t="shared" si="10"/>
        <v>#NAME?</v>
      </c>
      <c r="G124" s="51"/>
      <c r="H124" s="51" t="e">
        <f ca="1" t="shared" si="11"/>
        <v>#NAME?</v>
      </c>
      <c r="I124" s="51" t="e">
        <f ca="1" t="shared" si="11"/>
        <v>#NAME?</v>
      </c>
      <c r="J124" s="51" t="e">
        <f ca="1" t="shared" si="11"/>
        <v>#NAME?</v>
      </c>
      <c r="K124" s="81" t="e">
        <f ca="1" t="shared" si="11"/>
        <v>#NAME?</v>
      </c>
    </row>
    <row r="127" ht="12.75">
      <c r="A127" s="44" t="s">
        <v>46</v>
      </c>
    </row>
    <row r="128" ht="13.5" thickBot="1">
      <c r="A128" s="41"/>
    </row>
    <row r="129" spans="1:10" ht="25.5">
      <c r="A129" s="67" t="s">
        <v>19</v>
      </c>
      <c r="B129" s="123" t="s">
        <v>20</v>
      </c>
      <c r="C129" s="123"/>
      <c r="D129" s="123"/>
      <c r="E129" s="123"/>
      <c r="F129" s="68" t="s">
        <v>21</v>
      </c>
      <c r="G129" s="68" t="s">
        <v>22</v>
      </c>
      <c r="H129" s="69" t="s">
        <v>23</v>
      </c>
      <c r="I129" s="45"/>
      <c r="J129" s="83" t="s">
        <v>39</v>
      </c>
    </row>
    <row r="130" spans="1:11" ht="12.75" hidden="1">
      <c r="A130" s="84"/>
      <c r="B130" s="85"/>
      <c r="C130" s="86"/>
      <c r="D130" s="86"/>
      <c r="E130" s="87"/>
      <c r="F130" s="88"/>
      <c r="G130" s="88"/>
      <c r="H130" s="89"/>
      <c r="I130" s="45"/>
      <c r="J130" s="90">
        <v>0</v>
      </c>
      <c r="K130" s="110" t="s">
        <v>1</v>
      </c>
    </row>
    <row r="131" spans="1:11" ht="12.75">
      <c r="A131" s="70" t="s">
        <v>1</v>
      </c>
      <c r="B131" s="62" t="e">
        <f aca="true" t="shared" si="12" ref="B131:E133">C122</f>
        <v>#NAME?</v>
      </c>
      <c r="C131" s="48" t="e">
        <f t="shared" si="12"/>
        <v>#NAME?</v>
      </c>
      <c r="D131" s="48" t="e">
        <f t="shared" si="12"/>
        <v>#NAME?</v>
      </c>
      <c r="E131" s="64" t="e">
        <f t="shared" si="12"/>
        <v>#NAME?</v>
      </c>
      <c r="F131" s="60" t="e">
        <f aca="true" t="shared" si="13" ref="F131:F136">8*B131+4*C131+2*D131+1*E131</f>
        <v>#NAME?</v>
      </c>
      <c r="G131" s="72" t="e">
        <f aca="true" t="shared" si="14" ref="G131:G136">F131*15-F131^2</f>
        <v>#NAME?</v>
      </c>
      <c r="H131" s="73" t="e">
        <f aca="true" t="shared" si="15" ref="H131:H136">G131/$G$137</f>
        <v>#NAME?</v>
      </c>
      <c r="J131" s="91" t="e">
        <f>H131</f>
        <v>#NAME?</v>
      </c>
      <c r="K131" s="94" t="s">
        <v>2</v>
      </c>
    </row>
    <row r="132" spans="1:11" ht="12.75">
      <c r="A132" s="70" t="s">
        <v>2</v>
      </c>
      <c r="B132" s="62" t="e">
        <f t="shared" si="12"/>
        <v>#NAME?</v>
      </c>
      <c r="C132" s="48" t="e">
        <f t="shared" si="12"/>
        <v>#NAME?</v>
      </c>
      <c r="D132" s="48" t="e">
        <f t="shared" si="12"/>
        <v>#NAME?</v>
      </c>
      <c r="E132" s="64" t="e">
        <f t="shared" si="12"/>
        <v>#NAME?</v>
      </c>
      <c r="F132" s="60" t="e">
        <f t="shared" si="13"/>
        <v>#NAME?</v>
      </c>
      <c r="G132" s="60" t="e">
        <f t="shared" si="14"/>
        <v>#NAME?</v>
      </c>
      <c r="H132" s="58" t="e">
        <f t="shared" si="15"/>
        <v>#NAME?</v>
      </c>
      <c r="J132" s="91" t="e">
        <f>H132+J131</f>
        <v>#NAME?</v>
      </c>
      <c r="K132" s="94" t="s">
        <v>24</v>
      </c>
    </row>
    <row r="133" spans="1:11" ht="12.75">
      <c r="A133" s="70" t="s">
        <v>24</v>
      </c>
      <c r="B133" s="62" t="e">
        <f t="shared" si="12"/>
        <v>#NAME?</v>
      </c>
      <c r="C133" s="48" t="e">
        <f t="shared" si="12"/>
        <v>#NAME?</v>
      </c>
      <c r="D133" s="48" t="e">
        <f t="shared" si="12"/>
        <v>#NAME?</v>
      </c>
      <c r="E133" s="64" t="e">
        <f t="shared" si="12"/>
        <v>#NAME?</v>
      </c>
      <c r="F133" s="60" t="e">
        <f t="shared" si="13"/>
        <v>#NAME?</v>
      </c>
      <c r="G133" s="60" t="e">
        <f t="shared" si="14"/>
        <v>#NAME?</v>
      </c>
      <c r="H133" s="58" t="e">
        <f t="shared" si="15"/>
        <v>#NAME?</v>
      </c>
      <c r="J133" s="91" t="e">
        <f>H133+J132</f>
        <v>#NAME?</v>
      </c>
      <c r="K133" s="94" t="s">
        <v>25</v>
      </c>
    </row>
    <row r="134" spans="1:11" ht="12.75">
      <c r="A134" s="70" t="s">
        <v>25</v>
      </c>
      <c r="B134" s="62" t="e">
        <f aca="true" t="shared" si="16" ref="B134:E136">H122</f>
        <v>#NAME?</v>
      </c>
      <c r="C134" s="48" t="e">
        <f t="shared" si="16"/>
        <v>#NAME?</v>
      </c>
      <c r="D134" s="48" t="e">
        <f t="shared" si="16"/>
        <v>#NAME?</v>
      </c>
      <c r="E134" s="64" t="e">
        <f t="shared" si="16"/>
        <v>#NAME?</v>
      </c>
      <c r="F134" s="60" t="e">
        <f t="shared" si="13"/>
        <v>#NAME?</v>
      </c>
      <c r="G134" s="60" t="e">
        <f t="shared" si="14"/>
        <v>#NAME?</v>
      </c>
      <c r="H134" s="58" t="e">
        <f t="shared" si="15"/>
        <v>#NAME?</v>
      </c>
      <c r="J134" s="91" t="e">
        <f>H134+J133</f>
        <v>#NAME?</v>
      </c>
      <c r="K134" s="94" t="s">
        <v>26</v>
      </c>
    </row>
    <row r="135" spans="1:11" ht="12.75">
      <c r="A135" s="70" t="s">
        <v>26</v>
      </c>
      <c r="B135" s="62" t="e">
        <f t="shared" si="16"/>
        <v>#NAME?</v>
      </c>
      <c r="C135" s="48" t="e">
        <f t="shared" si="16"/>
        <v>#NAME?</v>
      </c>
      <c r="D135" s="48" t="e">
        <f t="shared" si="16"/>
        <v>#NAME?</v>
      </c>
      <c r="E135" s="64" t="e">
        <f t="shared" si="16"/>
        <v>#NAME?</v>
      </c>
      <c r="F135" s="60" t="e">
        <f t="shared" si="13"/>
        <v>#NAME?</v>
      </c>
      <c r="G135" s="60" t="e">
        <f t="shared" si="14"/>
        <v>#NAME?</v>
      </c>
      <c r="H135" s="58" t="e">
        <f t="shared" si="15"/>
        <v>#NAME?</v>
      </c>
      <c r="J135" s="91" t="e">
        <f>H135+J134</f>
        <v>#NAME?</v>
      </c>
      <c r="K135" s="94" t="s">
        <v>27</v>
      </c>
    </row>
    <row r="136" spans="1:11" ht="13.5" thickBot="1">
      <c r="A136" s="71" t="s">
        <v>27</v>
      </c>
      <c r="B136" s="63" t="e">
        <f t="shared" si="16"/>
        <v>#NAME?</v>
      </c>
      <c r="C136" s="51" t="e">
        <f t="shared" si="16"/>
        <v>#NAME?</v>
      </c>
      <c r="D136" s="51" t="e">
        <f t="shared" si="16"/>
        <v>#NAME?</v>
      </c>
      <c r="E136" s="65" t="e">
        <f t="shared" si="16"/>
        <v>#NAME?</v>
      </c>
      <c r="F136" s="61" t="e">
        <f t="shared" si="13"/>
        <v>#NAME?</v>
      </c>
      <c r="G136" s="61" t="e">
        <f t="shared" si="14"/>
        <v>#NAME?</v>
      </c>
      <c r="H136" s="59" t="e">
        <f t="shared" si="15"/>
        <v>#NAME?</v>
      </c>
      <c r="J136" s="92" t="e">
        <f>H136+J135</f>
        <v>#NAME?</v>
      </c>
      <c r="K136" s="97"/>
    </row>
    <row r="137" ht="12.75" hidden="1">
      <c r="G137" t="e">
        <f>SUM(G131:G136)</f>
        <v>#NAME?</v>
      </c>
    </row>
    <row r="140" ht="12.75">
      <c r="A140" s="44" t="s">
        <v>47</v>
      </c>
    </row>
    <row r="141" ht="12.75">
      <c r="A141" s="44" t="s">
        <v>35</v>
      </c>
    </row>
    <row r="142" ht="13.5" thickBot="1">
      <c r="A142" s="41"/>
    </row>
    <row r="143" spans="1:11" ht="39" thickBot="1">
      <c r="A143" s="105"/>
      <c r="B143" s="106"/>
      <c r="C143" s="105" t="s">
        <v>43</v>
      </c>
      <c r="D143" s="106"/>
      <c r="E143" s="105" t="s">
        <v>44</v>
      </c>
      <c r="F143" s="45"/>
      <c r="G143" s="45"/>
      <c r="H143" s="45"/>
      <c r="I143" s="45"/>
      <c r="J143" s="45"/>
      <c r="K143" s="45"/>
    </row>
    <row r="144" spans="1:11" ht="12.75">
      <c r="A144" s="119" t="s">
        <v>36</v>
      </c>
      <c r="B144" s="120"/>
      <c r="C144" s="98" t="str">
        <f ca="1">VLOOKUP(RAND(),label3,2,TRUE)</f>
        <v>X1</v>
      </c>
      <c r="D144" s="99"/>
      <c r="E144" s="100" t="str">
        <f ca="1">VLOOKUP(RAND(),label3,2,TRUE)</f>
        <v>X1</v>
      </c>
      <c r="J144" s="41"/>
      <c r="K144" s="41"/>
    </row>
    <row r="145" spans="1:11" ht="12.75">
      <c r="A145" s="119" t="s">
        <v>37</v>
      </c>
      <c r="B145" s="120"/>
      <c r="C145" s="98" t="str">
        <f ca="1">VLOOKUP(RAND(),label3,2,TRUE)</f>
        <v>X1</v>
      </c>
      <c r="D145" s="99"/>
      <c r="E145" s="100" t="str">
        <f ca="1">VLOOKUP(RAND(),label3,2,TRUE)</f>
        <v>X1</v>
      </c>
      <c r="J145" s="41"/>
      <c r="K145" s="41"/>
    </row>
    <row r="146" spans="1:11" ht="13.5" thickBot="1">
      <c r="A146" s="117" t="s">
        <v>38</v>
      </c>
      <c r="B146" s="118"/>
      <c r="C146" s="101" t="str">
        <f ca="1">VLOOKUP(RAND(),label3,2,TRUE)</f>
        <v>X1</v>
      </c>
      <c r="D146" s="102"/>
      <c r="E146" s="103" t="str">
        <f ca="1">VLOOKUP(RAND(),label3,2,TRUE)</f>
        <v>X1</v>
      </c>
      <c r="J146" s="41"/>
      <c r="K146" s="41"/>
    </row>
    <row r="149" ht="12.75">
      <c r="A149" s="44" t="s">
        <v>40</v>
      </c>
    </row>
    <row r="150" ht="13.5" thickBot="1"/>
    <row r="151" spans="1:11" ht="13.5" thickBot="1">
      <c r="A151" s="107"/>
      <c r="B151" s="108"/>
      <c r="C151" s="130" t="s">
        <v>43</v>
      </c>
      <c r="D151" s="131"/>
      <c r="E151" s="131"/>
      <c r="F151" s="131"/>
      <c r="G151" s="109"/>
      <c r="H151" s="131" t="s">
        <v>44</v>
      </c>
      <c r="I151" s="131"/>
      <c r="J151" s="131"/>
      <c r="K151" s="132"/>
    </row>
    <row r="152" spans="1:11" ht="12.75">
      <c r="A152" s="139" t="s">
        <v>36</v>
      </c>
      <c r="B152" s="140"/>
      <c r="C152" s="95" t="e">
        <f>VLOOKUP($C$144,index3,2)</f>
        <v>#NAME?</v>
      </c>
      <c r="D152" s="95" t="e">
        <f>VLOOKUP($C$144,index3,3)</f>
        <v>#NAME?</v>
      </c>
      <c r="E152" s="95" t="e">
        <f>VLOOKUP($C$144,index3,4)</f>
        <v>#NAME?</v>
      </c>
      <c r="F152" s="95" t="e">
        <f>VLOOKUP($C$144,index3,5)</f>
        <v>#NAME?</v>
      </c>
      <c r="G152" s="95"/>
      <c r="H152" s="95" t="e">
        <f>VLOOKUP($E$144,index3,2)</f>
        <v>#NAME?</v>
      </c>
      <c r="I152" s="95" t="e">
        <f>VLOOKUP($E$144,index3,3)</f>
        <v>#NAME?</v>
      </c>
      <c r="J152" s="95" t="e">
        <f>VLOOKUP($E$144,index3,4)</f>
        <v>#NAME?</v>
      </c>
      <c r="K152" s="96" t="e">
        <f>VLOOKUP($E$144,index3,5)</f>
        <v>#NAME?</v>
      </c>
    </row>
    <row r="153" spans="1:11" ht="12.75">
      <c r="A153" s="119" t="s">
        <v>37</v>
      </c>
      <c r="B153" s="120"/>
      <c r="C153" s="48" t="e">
        <f>VLOOKUP($C$145,index3,2)</f>
        <v>#NAME?</v>
      </c>
      <c r="D153" s="48" t="e">
        <f>VLOOKUP($C$145,index3,3)</f>
        <v>#NAME?</v>
      </c>
      <c r="E153" s="48" t="e">
        <f>VLOOKUP($C$145,index3,4)</f>
        <v>#NAME?</v>
      </c>
      <c r="F153" s="48" t="e">
        <f>VLOOKUP($C$145,index3,5)</f>
        <v>#NAME?</v>
      </c>
      <c r="G153" s="48"/>
      <c r="H153" s="48" t="e">
        <f>VLOOKUP($E$145,index3,2)</f>
        <v>#NAME?</v>
      </c>
      <c r="I153" s="48" t="e">
        <f>VLOOKUP($E$145,index3,3)</f>
        <v>#NAME?</v>
      </c>
      <c r="J153" s="48" t="e">
        <f>VLOOKUP($E$145,index3,4)</f>
        <v>#NAME?</v>
      </c>
      <c r="K153" s="80" t="e">
        <f>VLOOKUP($E$145,index3,5)</f>
        <v>#NAME?</v>
      </c>
    </row>
    <row r="154" spans="1:11" ht="13.5" thickBot="1">
      <c r="A154" s="117" t="s">
        <v>38</v>
      </c>
      <c r="B154" s="118"/>
      <c r="C154" s="51" t="e">
        <f>VLOOKUP($C$146,index3,2)</f>
        <v>#NAME?</v>
      </c>
      <c r="D154" s="51" t="e">
        <f>VLOOKUP($C$146,index3,3)</f>
        <v>#NAME?</v>
      </c>
      <c r="E154" s="51" t="e">
        <f>VLOOKUP($C$146,index3,4)</f>
        <v>#NAME?</v>
      </c>
      <c r="F154" s="51" t="e">
        <f>VLOOKUP($C$146,index3,5)</f>
        <v>#NAME?</v>
      </c>
      <c r="G154" s="51"/>
      <c r="H154" s="51" t="e">
        <f>VLOOKUP($E$146,index3,2)</f>
        <v>#NAME?</v>
      </c>
      <c r="I154" s="51" t="e">
        <f>VLOOKUP($E$146,index3,3)</f>
        <v>#NAME?</v>
      </c>
      <c r="J154" s="51" t="e">
        <f>VLOOKUP($E$146,index3,4)</f>
        <v>#NAME?</v>
      </c>
      <c r="K154" s="81" t="e">
        <f>VLOOKUP($E$146,index3,5)</f>
        <v>#NAME?</v>
      </c>
    </row>
    <row r="155" ht="13.5" thickBot="1"/>
    <row r="156" spans="1:11" ht="13.5" thickBot="1">
      <c r="A156" s="107"/>
      <c r="B156" s="108"/>
      <c r="C156" s="130" t="s">
        <v>43</v>
      </c>
      <c r="D156" s="131"/>
      <c r="E156" s="131"/>
      <c r="F156" s="131"/>
      <c r="G156" s="109"/>
      <c r="H156" s="131" t="s">
        <v>44</v>
      </c>
      <c r="I156" s="131"/>
      <c r="J156" s="131"/>
      <c r="K156" s="132"/>
    </row>
    <row r="157" spans="1:11" ht="12.75">
      <c r="A157" s="133" t="e">
        <f>_XLL.ASELECTTUSSEN(0,3)</f>
        <v>#NAME?</v>
      </c>
      <c r="B157" s="134"/>
      <c r="C157" s="95" t="e">
        <f>IF($A157=0,C152,(IF($A157=1,C152,(IF($A157=2,C152,(IF($A157=3,C152)))))))</f>
        <v>#NAME?</v>
      </c>
      <c r="D157" s="95" t="e">
        <f>IF($A157=0,D152,(IF($A157=1,D152,(IF($A157=2,D152,(IF($A157=3,I152)))))))</f>
        <v>#NAME?</v>
      </c>
      <c r="E157" s="95" t="e">
        <f>IF($A157=0,E152,(IF($A157=1,E152,(IF($A157=2,J152,(IF($A157=3,J152)))))))</f>
        <v>#NAME?</v>
      </c>
      <c r="F157" s="95" t="e">
        <f>IF($A157=0,F152,(IF($A157=1,K152,(IF($A157=2,K152,(IF($A157=3,K152)))))))</f>
        <v>#NAME?</v>
      </c>
      <c r="G157" s="95"/>
      <c r="H157" s="95" t="e">
        <f>IF($A157=0,H152,(IF($A157=1,H152,(IF($A157=2,H152,(IF($A157=3,H152)))))))</f>
        <v>#NAME?</v>
      </c>
      <c r="I157" s="95" t="e">
        <f>IF($A157=0,I152,(IF($A157=1,I152,(IF($A157=2,I152,(IF($A157=3,D152)))))))</f>
        <v>#NAME?</v>
      </c>
      <c r="J157" s="95" t="e">
        <f>IF($A157=0,J152,(IF($A157=1,J152,(IF($A157=2,E152,(IF($A157=3,E152)))))))</f>
        <v>#NAME?</v>
      </c>
      <c r="K157" s="96" t="e">
        <f>IF($A157=0,K152,(IF($A157=1,F152,(IF($A157=2,F152,(IF($A157=3,F152)))))))</f>
        <v>#NAME?</v>
      </c>
    </row>
    <row r="158" spans="1:11" ht="12.75">
      <c r="A158" s="135" t="e">
        <f>_XLL.ASELECTTUSSEN(0,3)</f>
        <v>#NAME?</v>
      </c>
      <c r="B158" s="136"/>
      <c r="C158" s="48" t="e">
        <f>IF($A158=0,C153,(IF($A158=1,C153,(IF($A158=2,C153,(IF($A158=3,C153)))))))</f>
        <v>#NAME?</v>
      </c>
      <c r="D158" s="48" t="e">
        <f>IF($A158=0,D153,(IF($A158=1,D153,(IF($A158=2,D153,(IF($A158=3,I153)))))))</f>
        <v>#NAME?</v>
      </c>
      <c r="E158" s="48" t="e">
        <f>IF($A158=0,E153,(IF($A158=1,E153,(IF($A158=2,J153,(IF($A158=3,J153)))))))</f>
        <v>#NAME?</v>
      </c>
      <c r="F158" s="48" t="e">
        <f>IF($A158=0,F153,(IF($A158=1,K153,(IF($A158=2,K153,(IF($A158=3,K153)))))))</f>
        <v>#NAME?</v>
      </c>
      <c r="G158" s="48"/>
      <c r="H158" s="48" t="e">
        <f>IF($A158=0,H153,(IF($A158=1,H153,(IF($A158=2,H153,(IF($A158=3,H153)))))))</f>
        <v>#NAME?</v>
      </c>
      <c r="I158" s="48" t="e">
        <f>IF($A158=0,I153,(IF($A158=1,I153,(IF($A158=2,I153,(IF($A158=3,D153)))))))</f>
        <v>#NAME?</v>
      </c>
      <c r="J158" s="48" t="e">
        <f>IF($A158=0,J153,(IF($A158=1,J153,(IF($A158=2,E153,(IF($A158=3,E153)))))))</f>
        <v>#NAME?</v>
      </c>
      <c r="K158" s="80" t="e">
        <f>IF($A158=0,K153,(IF($A158=1,F153,(IF($A158=2,F153,(IF($A158=3,F153)))))))</f>
        <v>#NAME?</v>
      </c>
    </row>
    <row r="159" spans="1:11" ht="13.5" thickBot="1">
      <c r="A159" s="137" t="e">
        <f>_XLL.ASELECTTUSSEN(0,3)</f>
        <v>#NAME?</v>
      </c>
      <c r="B159" s="138"/>
      <c r="C159" s="51" t="e">
        <f>IF($A159=0,C154,(IF($A159=1,C154,(IF($A159=2,C154,(IF($A159=3,C154)))))))</f>
        <v>#NAME?</v>
      </c>
      <c r="D159" s="51" t="e">
        <f>IF($A159=0,D154,(IF($A159=1,D154,(IF($A159=2,D154,(IF($A159=3,I154)))))))</f>
        <v>#NAME?</v>
      </c>
      <c r="E159" s="51" t="e">
        <f>IF($A159=0,E154,(IF($A159=1,E154,(IF($A159=2,J154,(IF($A159=3,J154)))))))</f>
        <v>#NAME?</v>
      </c>
      <c r="F159" s="51" t="e">
        <f>IF($A159=0,F154,(IF($A159=1,K154,(IF($A159=2,K154,(IF($A159=3,K154)))))))</f>
        <v>#NAME?</v>
      </c>
      <c r="G159" s="51"/>
      <c r="H159" s="51" t="e">
        <f>IF($A159=0,H154,(IF($A159=1,H154,(IF($A159=2,H154,(IF($A159=3,H154)))))))</f>
        <v>#NAME?</v>
      </c>
      <c r="I159" s="51" t="e">
        <f>IF($A159=0,I154,(IF($A159=1,I154,(IF($A159=2,I154,(IF($A159=3,D154)))))))</f>
        <v>#NAME?</v>
      </c>
      <c r="J159" s="51" t="e">
        <f>IF($A159=0,J154,(IF($A159=1,J154,(IF($A159=2,E154,(IF($A159=3,E154)))))))</f>
        <v>#NAME?</v>
      </c>
      <c r="K159" s="81" t="e">
        <f>IF($A159=0,K154,(IF($A159=1,F154,(IF($A159=2,F154,(IF($A159=3,F154)))))))</f>
        <v>#NAME?</v>
      </c>
    </row>
    <row r="160" spans="8:11" ht="12.75">
      <c r="H160" s="41"/>
      <c r="I160" s="41"/>
      <c r="J160" s="41"/>
      <c r="K160" s="104"/>
    </row>
    <row r="161" spans="8:11" ht="12.75">
      <c r="H161" s="41"/>
      <c r="I161" s="41"/>
      <c r="J161" s="41"/>
      <c r="K161" s="104"/>
    </row>
    <row r="162" ht="12.75">
      <c r="A162" s="44" t="s">
        <v>41</v>
      </c>
    </row>
    <row r="163" ht="13.5" thickBot="1"/>
    <row r="164" spans="1:11" ht="13.5" thickBot="1">
      <c r="A164" s="107"/>
      <c r="B164" s="108"/>
      <c r="C164" s="130" t="s">
        <v>43</v>
      </c>
      <c r="D164" s="131"/>
      <c r="E164" s="131"/>
      <c r="F164" s="131"/>
      <c r="G164" s="109"/>
      <c r="H164" s="131" t="s">
        <v>44</v>
      </c>
      <c r="I164" s="131"/>
      <c r="J164" s="131"/>
      <c r="K164" s="132"/>
    </row>
    <row r="165" spans="1:11" ht="12.75">
      <c r="A165" s="139"/>
      <c r="B165" s="140"/>
      <c r="C165" s="95" t="e">
        <f aca="true" ca="1" t="shared" si="17" ref="C165:F167">IF(RAND()&gt;$J$7,C157,(IF(C157=0,1,0)))</f>
        <v>#NAME?</v>
      </c>
      <c r="D165" s="95" t="e">
        <f ca="1" t="shared" si="17"/>
        <v>#NAME?</v>
      </c>
      <c r="E165" s="95" t="e">
        <f ca="1" t="shared" si="17"/>
        <v>#NAME?</v>
      </c>
      <c r="F165" s="95" t="e">
        <f ca="1" t="shared" si="17"/>
        <v>#NAME?</v>
      </c>
      <c r="G165" s="95"/>
      <c r="H165" s="95" t="e">
        <f aca="true" ca="1" t="shared" si="18" ref="H165:K167">IF(RAND()&gt;$J$7,H157,(IF(H157=0,1,0)))</f>
        <v>#NAME?</v>
      </c>
      <c r="I165" s="95" t="e">
        <f ca="1" t="shared" si="18"/>
        <v>#NAME?</v>
      </c>
      <c r="J165" s="95" t="e">
        <f ca="1" t="shared" si="18"/>
        <v>#NAME?</v>
      </c>
      <c r="K165" s="96" t="e">
        <f ca="1" t="shared" si="18"/>
        <v>#NAME?</v>
      </c>
    </row>
    <row r="166" spans="1:11" ht="12.75">
      <c r="A166" s="119"/>
      <c r="B166" s="120"/>
      <c r="C166" s="48" t="e">
        <f ca="1" t="shared" si="17"/>
        <v>#NAME?</v>
      </c>
      <c r="D166" s="48" t="e">
        <f ca="1" t="shared" si="17"/>
        <v>#NAME?</v>
      </c>
      <c r="E166" s="48" t="e">
        <f ca="1" t="shared" si="17"/>
        <v>#NAME?</v>
      </c>
      <c r="F166" s="48" t="e">
        <f ca="1" t="shared" si="17"/>
        <v>#NAME?</v>
      </c>
      <c r="G166" s="48"/>
      <c r="H166" s="48" t="e">
        <f ca="1" t="shared" si="18"/>
        <v>#NAME?</v>
      </c>
      <c r="I166" s="48" t="e">
        <f ca="1" t="shared" si="18"/>
        <v>#NAME?</v>
      </c>
      <c r="J166" s="48" t="e">
        <f ca="1" t="shared" si="18"/>
        <v>#NAME?</v>
      </c>
      <c r="K166" s="80" t="e">
        <f ca="1" t="shared" si="18"/>
        <v>#NAME?</v>
      </c>
    </row>
    <row r="167" spans="1:11" ht="13.5" thickBot="1">
      <c r="A167" s="117"/>
      <c r="B167" s="118"/>
      <c r="C167" s="51" t="e">
        <f ca="1" t="shared" si="17"/>
        <v>#NAME?</v>
      </c>
      <c r="D167" s="51" t="e">
        <f ca="1" t="shared" si="17"/>
        <v>#NAME?</v>
      </c>
      <c r="E167" s="51" t="e">
        <f ca="1" t="shared" si="17"/>
        <v>#NAME?</v>
      </c>
      <c r="F167" s="51" t="e">
        <f ca="1" t="shared" si="17"/>
        <v>#NAME?</v>
      </c>
      <c r="G167" s="51"/>
      <c r="H167" s="51" t="e">
        <f ca="1" t="shared" si="18"/>
        <v>#NAME?</v>
      </c>
      <c r="I167" s="51" t="e">
        <f ca="1" t="shared" si="18"/>
        <v>#NAME?</v>
      </c>
      <c r="J167" s="51" t="e">
        <f ca="1" t="shared" si="18"/>
        <v>#NAME?</v>
      </c>
      <c r="K167" s="81" t="e">
        <f ca="1" t="shared" si="18"/>
        <v>#NAME?</v>
      </c>
    </row>
    <row r="170" ht="12.75">
      <c r="A170" s="44" t="s">
        <v>48</v>
      </c>
    </row>
    <row r="171" ht="13.5" thickBot="1">
      <c r="A171" s="41"/>
    </row>
    <row r="172" spans="1:10" ht="25.5">
      <c r="A172" s="67" t="s">
        <v>19</v>
      </c>
      <c r="B172" s="123" t="s">
        <v>20</v>
      </c>
      <c r="C172" s="123"/>
      <c r="D172" s="123"/>
      <c r="E172" s="123"/>
      <c r="F172" s="68" t="s">
        <v>21</v>
      </c>
      <c r="G172" s="68" t="s">
        <v>22</v>
      </c>
      <c r="H172" s="69" t="s">
        <v>23</v>
      </c>
      <c r="I172" s="45"/>
      <c r="J172" s="83" t="s">
        <v>39</v>
      </c>
    </row>
    <row r="173" spans="1:10" ht="12.75">
      <c r="A173" s="84"/>
      <c r="B173" s="85"/>
      <c r="C173" s="86"/>
      <c r="D173" s="86"/>
      <c r="E173" s="87"/>
      <c r="F173" s="88"/>
      <c r="G173" s="88"/>
      <c r="H173" s="89"/>
      <c r="I173" s="45"/>
      <c r="J173" s="90">
        <v>0</v>
      </c>
    </row>
    <row r="174" spans="1:10" ht="12.75">
      <c r="A174" s="70" t="s">
        <v>1</v>
      </c>
      <c r="B174" s="62" t="e">
        <f aca="true" t="shared" si="19" ref="B174:E176">C165</f>
        <v>#NAME?</v>
      </c>
      <c r="C174" s="48" t="e">
        <f t="shared" si="19"/>
        <v>#NAME?</v>
      </c>
      <c r="D174" s="48" t="e">
        <f t="shared" si="19"/>
        <v>#NAME?</v>
      </c>
      <c r="E174" s="64" t="e">
        <f t="shared" si="19"/>
        <v>#NAME?</v>
      </c>
      <c r="F174" s="60" t="e">
        <f aca="true" t="shared" si="20" ref="F174:F179">8*B174+4*C174+2*D174+1*E174</f>
        <v>#NAME?</v>
      </c>
      <c r="G174" s="72" t="e">
        <f aca="true" t="shared" si="21" ref="G174:G179">F174*15-F174^2</f>
        <v>#NAME?</v>
      </c>
      <c r="H174" s="73" t="e">
        <f aca="true" t="shared" si="22" ref="H174:H179">G174/$G$180</f>
        <v>#NAME?</v>
      </c>
      <c r="J174" s="91" t="e">
        <f>H174</f>
        <v>#NAME?</v>
      </c>
    </row>
    <row r="175" spans="1:10" ht="12.75">
      <c r="A175" s="70" t="s">
        <v>2</v>
      </c>
      <c r="B175" s="62" t="e">
        <f t="shared" si="19"/>
        <v>#NAME?</v>
      </c>
      <c r="C175" s="48" t="e">
        <f t="shared" si="19"/>
        <v>#NAME?</v>
      </c>
      <c r="D175" s="48" t="e">
        <f t="shared" si="19"/>
        <v>#NAME?</v>
      </c>
      <c r="E175" s="64" t="e">
        <f t="shared" si="19"/>
        <v>#NAME?</v>
      </c>
      <c r="F175" s="60" t="e">
        <f t="shared" si="20"/>
        <v>#NAME?</v>
      </c>
      <c r="G175" s="60" t="e">
        <f t="shared" si="21"/>
        <v>#NAME?</v>
      </c>
      <c r="H175" s="58" t="e">
        <f t="shared" si="22"/>
        <v>#NAME?</v>
      </c>
      <c r="J175" s="91" t="e">
        <f>H175+J174</f>
        <v>#NAME?</v>
      </c>
    </row>
    <row r="176" spans="1:10" ht="12.75">
      <c r="A176" s="70" t="s">
        <v>24</v>
      </c>
      <c r="B176" s="62" t="e">
        <f t="shared" si="19"/>
        <v>#NAME?</v>
      </c>
      <c r="C176" s="48" t="e">
        <f t="shared" si="19"/>
        <v>#NAME?</v>
      </c>
      <c r="D176" s="48" t="e">
        <f t="shared" si="19"/>
        <v>#NAME?</v>
      </c>
      <c r="E176" s="64" t="e">
        <f t="shared" si="19"/>
        <v>#NAME?</v>
      </c>
      <c r="F176" s="60" t="e">
        <f t="shared" si="20"/>
        <v>#NAME?</v>
      </c>
      <c r="G176" s="60" t="e">
        <f t="shared" si="21"/>
        <v>#NAME?</v>
      </c>
      <c r="H176" s="58" t="e">
        <f t="shared" si="22"/>
        <v>#NAME?</v>
      </c>
      <c r="J176" s="91" t="e">
        <f>H176+J175</f>
        <v>#NAME?</v>
      </c>
    </row>
    <row r="177" spans="1:10" ht="12.75">
      <c r="A177" s="70" t="s">
        <v>25</v>
      </c>
      <c r="B177" s="62" t="e">
        <f aca="true" t="shared" si="23" ref="B177:E179">H165</f>
        <v>#NAME?</v>
      </c>
      <c r="C177" s="48" t="e">
        <f t="shared" si="23"/>
        <v>#NAME?</v>
      </c>
      <c r="D177" s="48" t="e">
        <f t="shared" si="23"/>
        <v>#NAME?</v>
      </c>
      <c r="E177" s="64" t="e">
        <f t="shared" si="23"/>
        <v>#NAME?</v>
      </c>
      <c r="F177" s="60" t="e">
        <f t="shared" si="20"/>
        <v>#NAME?</v>
      </c>
      <c r="G177" s="60" t="e">
        <f t="shared" si="21"/>
        <v>#NAME?</v>
      </c>
      <c r="H177" s="58" t="e">
        <f t="shared" si="22"/>
        <v>#NAME?</v>
      </c>
      <c r="J177" s="91" t="e">
        <f>H177+J176</f>
        <v>#NAME?</v>
      </c>
    </row>
    <row r="178" spans="1:10" ht="12.75">
      <c r="A178" s="70" t="s">
        <v>26</v>
      </c>
      <c r="B178" s="62" t="e">
        <f t="shared" si="23"/>
        <v>#NAME?</v>
      </c>
      <c r="C178" s="48" t="e">
        <f t="shared" si="23"/>
        <v>#NAME?</v>
      </c>
      <c r="D178" s="48" t="e">
        <f t="shared" si="23"/>
        <v>#NAME?</v>
      </c>
      <c r="E178" s="64" t="e">
        <f t="shared" si="23"/>
        <v>#NAME?</v>
      </c>
      <c r="F178" s="60" t="e">
        <f t="shared" si="20"/>
        <v>#NAME?</v>
      </c>
      <c r="G178" s="60" t="e">
        <f t="shared" si="21"/>
        <v>#NAME?</v>
      </c>
      <c r="H178" s="58" t="e">
        <f t="shared" si="22"/>
        <v>#NAME?</v>
      </c>
      <c r="J178" s="91" t="e">
        <f>H178+J177</f>
        <v>#NAME?</v>
      </c>
    </row>
    <row r="179" spans="1:10" ht="13.5" thickBot="1">
      <c r="A179" s="71" t="s">
        <v>27</v>
      </c>
      <c r="B179" s="63" t="e">
        <f t="shared" si="23"/>
        <v>#NAME?</v>
      </c>
      <c r="C179" s="51" t="e">
        <f t="shared" si="23"/>
        <v>#NAME?</v>
      </c>
      <c r="D179" s="51" t="e">
        <f t="shared" si="23"/>
        <v>#NAME?</v>
      </c>
      <c r="E179" s="65" t="e">
        <f t="shared" si="23"/>
        <v>#NAME?</v>
      </c>
      <c r="F179" s="61" t="e">
        <f t="shared" si="20"/>
        <v>#NAME?</v>
      </c>
      <c r="G179" s="61" t="e">
        <f t="shared" si="21"/>
        <v>#NAME?</v>
      </c>
      <c r="H179" s="59" t="e">
        <f t="shared" si="22"/>
        <v>#NAME?</v>
      </c>
      <c r="J179" s="92" t="e">
        <f>H179+J178</f>
        <v>#NAME?</v>
      </c>
    </row>
    <row r="180" ht="12.75" hidden="1">
      <c r="G180" t="e">
        <f>SUM(G174:G179)</f>
        <v>#NAME?</v>
      </c>
    </row>
    <row r="182" ht="12.75">
      <c r="A182" s="44" t="s">
        <v>49</v>
      </c>
    </row>
    <row r="183" ht="12.75">
      <c r="A183" s="44" t="s">
        <v>50</v>
      </c>
    </row>
    <row r="184" spans="1:8" ht="12.75">
      <c r="A184" s="44" t="s">
        <v>51</v>
      </c>
      <c r="H184" s="113"/>
    </row>
  </sheetData>
  <mergeCells count="63">
    <mergeCell ref="A167:B167"/>
    <mergeCell ref="B172:E172"/>
    <mergeCell ref="C164:F164"/>
    <mergeCell ref="H164:K164"/>
    <mergeCell ref="A165:B165"/>
    <mergeCell ref="A166:B166"/>
    <mergeCell ref="H156:K156"/>
    <mergeCell ref="A157:B157"/>
    <mergeCell ref="A158:B158"/>
    <mergeCell ref="A159:B159"/>
    <mergeCell ref="A152:B152"/>
    <mergeCell ref="A153:B153"/>
    <mergeCell ref="A154:B154"/>
    <mergeCell ref="C156:F156"/>
    <mergeCell ref="A145:B145"/>
    <mergeCell ref="A146:B146"/>
    <mergeCell ref="C151:F151"/>
    <mergeCell ref="H151:K151"/>
    <mergeCell ref="A123:B123"/>
    <mergeCell ref="A124:B124"/>
    <mergeCell ref="B129:E129"/>
    <mergeCell ref="A144:B144"/>
    <mergeCell ref="A116:B116"/>
    <mergeCell ref="C121:F121"/>
    <mergeCell ref="H121:K121"/>
    <mergeCell ref="A122:B122"/>
    <mergeCell ref="C113:F113"/>
    <mergeCell ref="H113:K113"/>
    <mergeCell ref="A114:B114"/>
    <mergeCell ref="A115:B115"/>
    <mergeCell ref="H108:K108"/>
    <mergeCell ref="A109:B109"/>
    <mergeCell ref="A110:B110"/>
    <mergeCell ref="A111:B111"/>
    <mergeCell ref="A101:B101"/>
    <mergeCell ref="A102:B102"/>
    <mergeCell ref="A103:B103"/>
    <mergeCell ref="C108:F108"/>
    <mergeCell ref="A79:B79"/>
    <mergeCell ref="A80:B80"/>
    <mergeCell ref="A81:B81"/>
    <mergeCell ref="C70:F70"/>
    <mergeCell ref="C78:F78"/>
    <mergeCell ref="B86:E86"/>
    <mergeCell ref="C65:F65"/>
    <mergeCell ref="H65:K65"/>
    <mergeCell ref="H70:K70"/>
    <mergeCell ref="A71:B71"/>
    <mergeCell ref="A72:B72"/>
    <mergeCell ref="A73:B73"/>
    <mergeCell ref="H78:K78"/>
    <mergeCell ref="A66:B66"/>
    <mergeCell ref="A67:B67"/>
    <mergeCell ref="B3:E3"/>
    <mergeCell ref="B23:E23"/>
    <mergeCell ref="G3:H3"/>
    <mergeCell ref="G5:H5"/>
    <mergeCell ref="G6:H6"/>
    <mergeCell ref="G7:H7"/>
    <mergeCell ref="A68:B68"/>
    <mergeCell ref="A58:B58"/>
    <mergeCell ref="A59:B59"/>
    <mergeCell ref="A60:B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Rishje en Jeroen</dc:creator>
  <cp:keywords/>
  <dc:description/>
  <cp:lastModifiedBy>Hogeschool van Amsterdam</cp:lastModifiedBy>
  <dcterms:created xsi:type="dcterms:W3CDTF">2002-10-01T15:11:15Z</dcterms:created>
  <dcterms:modified xsi:type="dcterms:W3CDTF">2007-01-31T09:49:27Z</dcterms:modified>
  <cp:category/>
  <cp:version/>
  <cp:contentType/>
  <cp:contentStatus/>
</cp:coreProperties>
</file>